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heckCompatibility="1"/>
  <mc:AlternateContent xmlns:mc="http://schemas.openxmlformats.org/markup-compatibility/2006">
    <mc:Choice Requires="x15">
      <x15ac:absPath xmlns:x15ac="http://schemas.microsoft.com/office/spreadsheetml/2010/11/ac" url="C:\Users\Natasha GO\Desktop\Granja\Granja\GV\FINAL\Entrega\"/>
    </mc:Choice>
  </mc:AlternateContent>
  <xr:revisionPtr revIDLastSave="0" documentId="8_{7F6A4E18-4C2E-4BC9-B682-BB6E7A41547E}" xr6:coauthVersionLast="47" xr6:coauthVersionMax="47" xr10:uidLastSave="{00000000-0000-0000-0000-000000000000}"/>
  <bookViews>
    <workbookView xWindow="-120" yWindow="-120" windowWidth="19440" windowHeight="11640" xr2:uid="{F95BA034-049E-4925-A36C-D92D6D6AAC9D}"/>
  </bookViews>
  <sheets>
    <sheet name="TABLERO" sheetId="32" r:id="rId1"/>
    <sheet name="Anexo 5" sheetId="6" r:id="rId2"/>
    <sheet name="ENERO" sheetId="8" r:id="rId3"/>
    <sheet name="FEB" sheetId="21" r:id="rId4"/>
    <sheet name="MAR" sheetId="22" r:id="rId5"/>
    <sheet name="ABR" sheetId="23" r:id="rId6"/>
    <sheet name="MAY" sheetId="24" r:id="rId7"/>
    <sheet name="JUN" sheetId="25" r:id="rId8"/>
    <sheet name="JUL" sheetId="26" r:id="rId9"/>
    <sheet name="AGO" sheetId="27" r:id="rId10"/>
    <sheet name="SEP" sheetId="28" r:id="rId11"/>
    <sheet name="OCT" sheetId="29" r:id="rId12"/>
    <sheet name="NOV" sheetId="30" r:id="rId13"/>
    <sheet name="DIC" sheetId="31" r:id="rId14"/>
    <sheet name="Catálogo" sheetId="5" state="hidden" r:id="rId15"/>
  </sheets>
  <definedNames>
    <definedName name="_xlnm.Print_Area" localSheetId="5">ABR!$A$1:$N$396</definedName>
    <definedName name="_xlnm.Print_Area" localSheetId="9">AGO!$A$1:$N$396</definedName>
    <definedName name="_xlnm.Print_Area" localSheetId="1">'Anexo 5'!$A$1:$P$39</definedName>
    <definedName name="_xlnm.Print_Area" localSheetId="13">DIC!$A$1:$N$396</definedName>
    <definedName name="_xlnm.Print_Area" localSheetId="2">ENERO!$A$1:$N$414</definedName>
    <definedName name="_xlnm.Print_Area" localSheetId="3">FEB!$A$1:$N$396</definedName>
    <definedName name="_xlnm.Print_Area" localSheetId="8">JUL!$A$1:$N$396</definedName>
    <definedName name="_xlnm.Print_Area" localSheetId="7">JUN!$A$1:$N$396</definedName>
    <definedName name="_xlnm.Print_Area" localSheetId="4">MAR!$A$1:$N$396</definedName>
    <definedName name="_xlnm.Print_Area" localSheetId="6">MAY!$A$1:$N$396</definedName>
    <definedName name="_xlnm.Print_Area" localSheetId="12">NOV!$A$1:$N$396</definedName>
    <definedName name="_xlnm.Print_Area" localSheetId="11">OCT!$A$1:$N$396</definedName>
    <definedName name="_xlnm.Print_Area" localSheetId="10">SEP!$A$1:$N$396</definedName>
    <definedName name="_xlnm.Print_Area" localSheetId="0">TABLERO!$A$1:$M$30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2" i="8" l="1"/>
  <c r="H479" i="8" s="1"/>
  <c r="D462" i="8"/>
  <c r="H459" i="8" s="1"/>
  <c r="D442" i="8"/>
  <c r="H439" i="8" s="1"/>
  <c r="D422" i="8"/>
  <c r="H419" i="8" s="1"/>
  <c r="D402" i="8"/>
  <c r="H399" i="8" s="1"/>
  <c r="D382" i="8"/>
  <c r="H379" i="8" s="1"/>
  <c r="D362" i="8"/>
  <c r="H359" i="8" s="1"/>
  <c r="D342" i="8"/>
  <c r="H339" i="8" s="1"/>
  <c r="D320" i="8"/>
  <c r="H317" i="8" s="1"/>
  <c r="D300" i="8"/>
  <c r="H297" i="8" s="1"/>
  <c r="D280" i="8"/>
  <c r="H277" i="8" s="1"/>
  <c r="D260" i="8"/>
  <c r="H257" i="8" s="1"/>
  <c r="D240" i="8"/>
  <c r="H237" i="8" s="1"/>
  <c r="D220" i="8"/>
  <c r="H217" i="8" s="1"/>
  <c r="D200" i="8"/>
  <c r="H197" i="8" s="1"/>
  <c r="D180" i="8"/>
  <c r="H177" i="8" s="1"/>
  <c r="D160" i="8"/>
  <c r="H157" i="8" s="1"/>
  <c r="D141" i="8"/>
  <c r="H138" i="8" s="1"/>
  <c r="D123" i="8"/>
  <c r="H120" i="8" s="1"/>
  <c r="D105" i="8"/>
  <c r="H102" i="8" s="1"/>
  <c r="D87" i="8"/>
  <c r="H84" i="8" s="1"/>
  <c r="D69" i="8"/>
  <c r="H66" i="8" s="1"/>
  <c r="H44" i="8"/>
  <c r="H32" i="8"/>
  <c r="H20" i="8"/>
  <c r="H8" i="8"/>
  <c r="D482" i="21"/>
  <c r="H479" i="21" s="1"/>
  <c r="D462" i="21"/>
  <c r="H459" i="21"/>
  <c r="D442" i="21"/>
  <c r="H439" i="21" s="1"/>
  <c r="D422" i="21"/>
  <c r="H419" i="21"/>
  <c r="D402" i="21"/>
  <c r="H399" i="21" s="1"/>
  <c r="D382" i="21"/>
  <c r="H379" i="21"/>
  <c r="D362" i="21"/>
  <c r="H359" i="21" s="1"/>
  <c r="D342" i="21"/>
  <c r="H339" i="21"/>
  <c r="D320" i="21"/>
  <c r="H317" i="21" s="1"/>
  <c r="D300" i="21"/>
  <c r="H297" i="21"/>
  <c r="D280" i="21"/>
  <c r="H277" i="21" s="1"/>
  <c r="D260" i="21"/>
  <c r="H257" i="21"/>
  <c r="D240" i="21"/>
  <c r="H237" i="21" s="1"/>
  <c r="D220" i="21"/>
  <c r="H217" i="21"/>
  <c r="D200" i="21"/>
  <c r="H197" i="21" s="1"/>
  <c r="D180" i="21"/>
  <c r="H177" i="21"/>
  <c r="D160" i="21"/>
  <c r="H157" i="21" s="1"/>
  <c r="D141" i="21"/>
  <c r="H138" i="21"/>
  <c r="D123" i="21"/>
  <c r="H120" i="21" s="1"/>
  <c r="D105" i="21"/>
  <c r="H102" i="21"/>
  <c r="D87" i="21"/>
  <c r="H84" i="21" s="1"/>
  <c r="D69" i="21"/>
  <c r="H66" i="21"/>
  <c r="H44" i="21"/>
  <c r="H32" i="21"/>
  <c r="H20" i="21"/>
  <c r="H8" i="21"/>
  <c r="D482" i="22"/>
  <c r="H479" i="22" s="1"/>
  <c r="D462" i="22"/>
  <c r="H459" i="22"/>
  <c r="D442" i="22"/>
  <c r="H439" i="22" s="1"/>
  <c r="D422" i="22"/>
  <c r="H419" i="22"/>
  <c r="D402" i="22"/>
  <c r="H399" i="22" s="1"/>
  <c r="D382" i="22"/>
  <c r="H379" i="22"/>
  <c r="D362" i="22"/>
  <c r="H359" i="22" s="1"/>
  <c r="D342" i="22"/>
  <c r="H339" i="22"/>
  <c r="D320" i="22"/>
  <c r="H317" i="22" s="1"/>
  <c r="D300" i="22"/>
  <c r="H297" i="22"/>
  <c r="D280" i="22"/>
  <c r="H277" i="22" s="1"/>
  <c r="D260" i="22"/>
  <c r="H257" i="22"/>
  <c r="D240" i="22"/>
  <c r="H237" i="22" s="1"/>
  <c r="D220" i="22"/>
  <c r="H217" i="22"/>
  <c r="D200" i="22"/>
  <c r="H197" i="22" s="1"/>
  <c r="D180" i="22"/>
  <c r="H177" i="22"/>
  <c r="D160" i="22"/>
  <c r="H157" i="22" s="1"/>
  <c r="D141" i="22"/>
  <c r="H138" i="22"/>
  <c r="D123" i="22"/>
  <c r="H120" i="22" s="1"/>
  <c r="D105" i="22"/>
  <c r="H102" i="22"/>
  <c r="D87" i="22"/>
  <c r="H84" i="22" s="1"/>
  <c r="D69" i="22"/>
  <c r="H66" i="22"/>
  <c r="H44" i="22"/>
  <c r="H32" i="22"/>
  <c r="H20" i="22"/>
  <c r="H8" i="22"/>
  <c r="D482" i="23"/>
  <c r="H479" i="23" s="1"/>
  <c r="D462" i="23"/>
  <c r="H459" i="23"/>
  <c r="D442" i="23"/>
  <c r="H439" i="23" s="1"/>
  <c r="D422" i="23"/>
  <c r="H419" i="23"/>
  <c r="D402" i="23"/>
  <c r="H399" i="23" s="1"/>
  <c r="D382" i="23"/>
  <c r="H379" i="23"/>
  <c r="D362" i="23"/>
  <c r="H359" i="23" s="1"/>
  <c r="D342" i="23"/>
  <c r="H339" i="23"/>
  <c r="D320" i="23"/>
  <c r="H317" i="23" s="1"/>
  <c r="D300" i="23"/>
  <c r="H297" i="23"/>
  <c r="D280" i="23"/>
  <c r="H277" i="23" s="1"/>
  <c r="D260" i="23"/>
  <c r="H257" i="23"/>
  <c r="D240" i="23"/>
  <c r="H237" i="23" s="1"/>
  <c r="D220" i="23"/>
  <c r="H217" i="23"/>
  <c r="D200" i="23"/>
  <c r="H197" i="23" s="1"/>
  <c r="D180" i="23"/>
  <c r="H177" i="23"/>
  <c r="D160" i="23"/>
  <c r="H157" i="23" s="1"/>
  <c r="D141" i="23"/>
  <c r="H138" i="23"/>
  <c r="D123" i="23"/>
  <c r="H120" i="23" s="1"/>
  <c r="D105" i="23"/>
  <c r="H102" i="23"/>
  <c r="D87" i="23"/>
  <c r="H84" i="23" s="1"/>
  <c r="D69" i="23"/>
  <c r="H66" i="23"/>
  <c r="H44" i="23"/>
  <c r="H32" i="23"/>
  <c r="H20" i="23"/>
  <c r="H8" i="23"/>
  <c r="D482" i="24"/>
  <c r="H479" i="24" s="1"/>
  <c r="D462" i="24"/>
  <c r="H459" i="24"/>
  <c r="D442" i="24"/>
  <c r="H439" i="24" s="1"/>
  <c r="D422" i="24"/>
  <c r="H419" i="24"/>
  <c r="D402" i="24"/>
  <c r="H399" i="24" s="1"/>
  <c r="D382" i="24"/>
  <c r="H379" i="24"/>
  <c r="D362" i="24"/>
  <c r="H359" i="24" s="1"/>
  <c r="D342" i="24"/>
  <c r="H339" i="24"/>
  <c r="D320" i="24"/>
  <c r="H317" i="24" s="1"/>
  <c r="D300" i="24"/>
  <c r="H297" i="24"/>
  <c r="D280" i="24"/>
  <c r="H277" i="24" s="1"/>
  <c r="D260" i="24"/>
  <c r="H257" i="24"/>
  <c r="D240" i="24"/>
  <c r="H237" i="24" s="1"/>
  <c r="D220" i="24"/>
  <c r="H217" i="24"/>
  <c r="D200" i="24"/>
  <c r="H197" i="24" s="1"/>
  <c r="D180" i="24"/>
  <c r="H177" i="24"/>
  <c r="D160" i="24"/>
  <c r="H157" i="24" s="1"/>
  <c r="D141" i="24"/>
  <c r="H138" i="24"/>
  <c r="D123" i="24"/>
  <c r="H120" i="24" s="1"/>
  <c r="D105" i="24"/>
  <c r="H102" i="24"/>
  <c r="D87" i="24"/>
  <c r="H84" i="24" s="1"/>
  <c r="D69" i="24"/>
  <c r="H66" i="24"/>
  <c r="H44" i="24"/>
  <c r="H32" i="24"/>
  <c r="H20" i="24"/>
  <c r="H8" i="24"/>
  <c r="D482" i="25"/>
  <c r="H479" i="25" s="1"/>
  <c r="D462" i="25"/>
  <c r="H459" i="25"/>
  <c r="D442" i="25"/>
  <c r="H439" i="25" s="1"/>
  <c r="D422" i="25"/>
  <c r="H419" i="25"/>
  <c r="D402" i="25"/>
  <c r="H399" i="25" s="1"/>
  <c r="D382" i="25"/>
  <c r="H379" i="25"/>
  <c r="D362" i="25"/>
  <c r="H359" i="25" s="1"/>
  <c r="D342" i="25"/>
  <c r="H339" i="25"/>
  <c r="D320" i="25"/>
  <c r="H317" i="25" s="1"/>
  <c r="D300" i="25"/>
  <c r="H297" i="25"/>
  <c r="D280" i="25"/>
  <c r="H277" i="25" s="1"/>
  <c r="D260" i="25"/>
  <c r="H257" i="25"/>
  <c r="D240" i="25"/>
  <c r="H237" i="25" s="1"/>
  <c r="D220" i="25"/>
  <c r="H217" i="25"/>
  <c r="D200" i="25"/>
  <c r="H197" i="25" s="1"/>
  <c r="D180" i="25"/>
  <c r="H177" i="25"/>
  <c r="D160" i="25"/>
  <c r="H157" i="25" s="1"/>
  <c r="D141" i="25"/>
  <c r="H138" i="25"/>
  <c r="D123" i="25"/>
  <c r="H120" i="25" s="1"/>
  <c r="D105" i="25"/>
  <c r="H102" i="25"/>
  <c r="D87" i="25"/>
  <c r="H84" i="25" s="1"/>
  <c r="D69" i="25"/>
  <c r="H66" i="25"/>
  <c r="H44" i="25"/>
  <c r="H32" i="25"/>
  <c r="H20" i="25"/>
  <c r="H8" i="25"/>
  <c r="D482" i="26"/>
  <c r="H479" i="26" s="1"/>
  <c r="D462" i="26"/>
  <c r="H459" i="26"/>
  <c r="D442" i="26"/>
  <c r="H439" i="26" s="1"/>
  <c r="D422" i="26"/>
  <c r="H419" i="26"/>
  <c r="D402" i="26"/>
  <c r="H399" i="26" s="1"/>
  <c r="D382" i="26"/>
  <c r="H379" i="26"/>
  <c r="D362" i="26"/>
  <c r="H359" i="26" s="1"/>
  <c r="D342" i="26"/>
  <c r="H339" i="26"/>
  <c r="D320" i="26"/>
  <c r="H317" i="26" s="1"/>
  <c r="D300" i="26"/>
  <c r="H297" i="26"/>
  <c r="D280" i="26"/>
  <c r="H277" i="26" s="1"/>
  <c r="D260" i="26"/>
  <c r="H257" i="26"/>
  <c r="D240" i="26"/>
  <c r="H237" i="26" s="1"/>
  <c r="D220" i="26"/>
  <c r="H217" i="26"/>
  <c r="D200" i="26"/>
  <c r="H197" i="26" s="1"/>
  <c r="D180" i="26"/>
  <c r="H177" i="26"/>
  <c r="D160" i="26"/>
  <c r="H157" i="26" s="1"/>
  <c r="D141" i="26"/>
  <c r="H138" i="26"/>
  <c r="D123" i="26"/>
  <c r="H120" i="26" s="1"/>
  <c r="D105" i="26"/>
  <c r="H102" i="26"/>
  <c r="D87" i="26"/>
  <c r="H84" i="26" s="1"/>
  <c r="D69" i="26"/>
  <c r="H66" i="26"/>
  <c r="H44" i="26"/>
  <c r="H32" i="26"/>
  <c r="H20" i="26"/>
  <c r="H8" i="26"/>
  <c r="D482" i="31" l="1"/>
  <c r="H479" i="31" s="1"/>
  <c r="D462" i="31"/>
  <c r="H459" i="31"/>
  <c r="D442" i="31"/>
  <c r="H439" i="31" s="1"/>
  <c r="D422" i="31"/>
  <c r="H419" i="31"/>
  <c r="D402" i="31"/>
  <c r="H399" i="31" s="1"/>
  <c r="D382" i="31"/>
  <c r="H379" i="31"/>
  <c r="D362" i="31"/>
  <c r="H359" i="31" s="1"/>
  <c r="D342" i="31"/>
  <c r="H339" i="31"/>
  <c r="D320" i="31"/>
  <c r="H317" i="31" s="1"/>
  <c r="D300" i="31"/>
  <c r="H297" i="31"/>
  <c r="D280" i="31"/>
  <c r="H277" i="31" s="1"/>
  <c r="D260" i="31"/>
  <c r="H257" i="31"/>
  <c r="D240" i="31"/>
  <c r="H237" i="31" s="1"/>
  <c r="D220" i="31"/>
  <c r="H217" i="31"/>
  <c r="D200" i="31"/>
  <c r="H197" i="31" s="1"/>
  <c r="D180" i="31"/>
  <c r="H177" i="31"/>
  <c r="D160" i="31"/>
  <c r="H157" i="31" s="1"/>
  <c r="D141" i="31"/>
  <c r="H138" i="31"/>
  <c r="D123" i="31"/>
  <c r="H120" i="31" s="1"/>
  <c r="D105" i="31"/>
  <c r="H102" i="31"/>
  <c r="D87" i="31"/>
  <c r="H84" i="31" s="1"/>
  <c r="D69" i="31"/>
  <c r="H66" i="31"/>
  <c r="H44" i="31"/>
  <c r="H32" i="31"/>
  <c r="H20" i="31"/>
  <c r="H8" i="31"/>
  <c r="D482" i="30"/>
  <c r="H479" i="30" s="1"/>
  <c r="D462" i="30"/>
  <c r="H459" i="30"/>
  <c r="D442" i="30"/>
  <c r="H439" i="30" s="1"/>
  <c r="D422" i="30"/>
  <c r="H419" i="30"/>
  <c r="D402" i="30"/>
  <c r="H399" i="30" s="1"/>
  <c r="D382" i="30"/>
  <c r="H379" i="30"/>
  <c r="D362" i="30"/>
  <c r="H359" i="30" s="1"/>
  <c r="D342" i="30"/>
  <c r="H339" i="30"/>
  <c r="D320" i="30"/>
  <c r="H317" i="30" s="1"/>
  <c r="D300" i="30"/>
  <c r="H297" i="30"/>
  <c r="D280" i="30"/>
  <c r="H277" i="30" s="1"/>
  <c r="D260" i="30"/>
  <c r="H257" i="30"/>
  <c r="D240" i="30"/>
  <c r="H237" i="30" s="1"/>
  <c r="D220" i="30"/>
  <c r="H217" i="30"/>
  <c r="D200" i="30"/>
  <c r="H197" i="30" s="1"/>
  <c r="D180" i="30"/>
  <c r="H177" i="30"/>
  <c r="D160" i="30"/>
  <c r="H157" i="30" s="1"/>
  <c r="D141" i="30"/>
  <c r="H138" i="30"/>
  <c r="D123" i="30"/>
  <c r="H120" i="30" s="1"/>
  <c r="D105" i="30"/>
  <c r="H102" i="30"/>
  <c r="D87" i="30"/>
  <c r="H84" i="30" s="1"/>
  <c r="D69" i="30"/>
  <c r="H66" i="30"/>
  <c r="H44" i="30"/>
  <c r="H32" i="30"/>
  <c r="H20" i="30"/>
  <c r="H8" i="30"/>
  <c r="D482" i="29"/>
  <c r="H479" i="29" s="1"/>
  <c r="D462" i="29"/>
  <c r="H459" i="29"/>
  <c r="D442" i="29"/>
  <c r="H439" i="29" s="1"/>
  <c r="D422" i="29"/>
  <c r="H419" i="29"/>
  <c r="D402" i="29"/>
  <c r="H399" i="29" s="1"/>
  <c r="D382" i="29"/>
  <c r="H379" i="29"/>
  <c r="D362" i="29"/>
  <c r="H359" i="29" s="1"/>
  <c r="D342" i="29"/>
  <c r="H339" i="29"/>
  <c r="D320" i="29"/>
  <c r="H317" i="29" s="1"/>
  <c r="D300" i="29"/>
  <c r="H297" i="29"/>
  <c r="D280" i="29"/>
  <c r="H277" i="29" s="1"/>
  <c r="D260" i="29"/>
  <c r="H257" i="29"/>
  <c r="D240" i="29"/>
  <c r="H237" i="29" s="1"/>
  <c r="D220" i="29"/>
  <c r="H217" i="29"/>
  <c r="D200" i="29"/>
  <c r="H197" i="29" s="1"/>
  <c r="D180" i="29"/>
  <c r="H177" i="29"/>
  <c r="D160" i="29"/>
  <c r="H157" i="29" s="1"/>
  <c r="D141" i="29"/>
  <c r="H138" i="29"/>
  <c r="D123" i="29"/>
  <c r="H120" i="29" s="1"/>
  <c r="D105" i="29"/>
  <c r="H102" i="29"/>
  <c r="D87" i="29"/>
  <c r="H84" i="29" s="1"/>
  <c r="D69" i="29"/>
  <c r="H66" i="29"/>
  <c r="H44" i="29"/>
  <c r="H32" i="29"/>
  <c r="H20" i="29"/>
  <c r="H8" i="29"/>
  <c r="D482" i="28"/>
  <c r="H479" i="28" s="1"/>
  <c r="D462" i="28"/>
  <c r="H459" i="28"/>
  <c r="D442" i="28"/>
  <c r="H439" i="28" s="1"/>
  <c r="D422" i="28"/>
  <c r="H419" i="28"/>
  <c r="D402" i="28"/>
  <c r="H399" i="28" s="1"/>
  <c r="D382" i="28"/>
  <c r="H379" i="28"/>
  <c r="D362" i="28"/>
  <c r="H359" i="28" s="1"/>
  <c r="D342" i="28"/>
  <c r="H339" i="28"/>
  <c r="D320" i="28"/>
  <c r="H317" i="28" s="1"/>
  <c r="D300" i="28"/>
  <c r="H297" i="28"/>
  <c r="D280" i="28"/>
  <c r="H277" i="28" s="1"/>
  <c r="D260" i="28"/>
  <c r="H257" i="28"/>
  <c r="D240" i="28"/>
  <c r="H237" i="28" s="1"/>
  <c r="D220" i="28"/>
  <c r="H217" i="28"/>
  <c r="D200" i="28"/>
  <c r="H197" i="28" s="1"/>
  <c r="D180" i="28"/>
  <c r="H177" i="28"/>
  <c r="D160" i="28"/>
  <c r="H157" i="28" s="1"/>
  <c r="D141" i="28"/>
  <c r="H138" i="28"/>
  <c r="D123" i="28"/>
  <c r="H120" i="28" s="1"/>
  <c r="D105" i="28"/>
  <c r="H102" i="28"/>
  <c r="D87" i="28"/>
  <c r="H84" i="28" s="1"/>
  <c r="D69" i="28"/>
  <c r="H66" i="28"/>
  <c r="H44" i="28"/>
  <c r="H32" i="28"/>
  <c r="H20" i="28"/>
  <c r="H8" i="28"/>
  <c r="H66" i="27"/>
  <c r="D482" i="27"/>
  <c r="H479" i="27" s="1"/>
  <c r="D462" i="27"/>
  <c r="H459" i="27"/>
  <c r="D442" i="27"/>
  <c r="H439" i="27" s="1"/>
  <c r="D422" i="27"/>
  <c r="H419" i="27"/>
  <c r="D402" i="27"/>
  <c r="H399" i="27" s="1"/>
  <c r="D382" i="27"/>
  <c r="H379" i="27"/>
  <c r="D362" i="27"/>
  <c r="H359" i="27" s="1"/>
  <c r="D342" i="27"/>
  <c r="H339" i="27"/>
  <c r="D320" i="27"/>
  <c r="H317" i="27" s="1"/>
  <c r="D300" i="27"/>
  <c r="H297" i="27"/>
  <c r="D280" i="27"/>
  <c r="H277" i="27" s="1"/>
  <c r="D260" i="27"/>
  <c r="H257" i="27"/>
  <c r="D240" i="27"/>
  <c r="H237" i="27" s="1"/>
  <c r="D220" i="27"/>
  <c r="H217" i="27"/>
  <c r="D200" i="27"/>
  <c r="H197" i="27" s="1"/>
  <c r="D180" i="27"/>
  <c r="H177" i="27"/>
  <c r="D160" i="27"/>
  <c r="H157" i="27" s="1"/>
  <c r="D141" i="27"/>
  <c r="H138" i="27"/>
  <c r="D123" i="27"/>
  <c r="H120" i="27" s="1"/>
  <c r="D105" i="27"/>
  <c r="H102" i="27"/>
  <c r="D87" i="27"/>
  <c r="H84" i="27" s="1"/>
  <c r="D69" i="27"/>
  <c r="H44" i="27"/>
  <c r="H32" i="27"/>
  <c r="H20" i="27"/>
  <c r="H8" i="27"/>
  <c r="P17" i="6" l="1"/>
  <c r="O17" i="6"/>
  <c r="N17" i="6"/>
  <c r="M17" i="6"/>
  <c r="L17" i="6"/>
  <c r="J17" i="6"/>
  <c r="I17" i="6"/>
  <c r="H17" i="6"/>
  <c r="G17" i="6"/>
  <c r="F17" i="6"/>
  <c r="E17" i="6"/>
  <c r="P39" i="6"/>
  <c r="P38" i="6"/>
  <c r="P37" i="6"/>
  <c r="P36" i="6"/>
  <c r="P35" i="6"/>
  <c r="P34" i="6"/>
  <c r="P33" i="6"/>
  <c r="P32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5" i="6"/>
  <c r="P14" i="6"/>
  <c r="P13" i="6"/>
  <c r="P12" i="6"/>
  <c r="O39" i="6"/>
  <c r="O38" i="6"/>
  <c r="O37" i="6"/>
  <c r="O36" i="6"/>
  <c r="O35" i="6"/>
  <c r="O34" i="6"/>
  <c r="O33" i="6"/>
  <c r="O32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5" i="6"/>
  <c r="O14" i="6"/>
  <c r="O13" i="6"/>
  <c r="O12" i="6"/>
  <c r="N39" i="6"/>
  <c r="N38" i="6"/>
  <c r="N37" i="6"/>
  <c r="N36" i="6"/>
  <c r="N35" i="6"/>
  <c r="N34" i="6"/>
  <c r="N33" i="6"/>
  <c r="N32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5" i="6"/>
  <c r="N14" i="6"/>
  <c r="N13" i="6"/>
  <c r="N12" i="6"/>
  <c r="M39" i="6"/>
  <c r="M38" i="6"/>
  <c r="M37" i="6"/>
  <c r="M36" i="6"/>
  <c r="M35" i="6"/>
  <c r="M34" i="6"/>
  <c r="M33" i="6"/>
  <c r="M32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5" i="6"/>
  <c r="M14" i="6"/>
  <c r="M13" i="6"/>
  <c r="M12" i="6"/>
  <c r="L39" i="6"/>
  <c r="L38" i="6"/>
  <c r="L37" i="6"/>
  <c r="L36" i="6"/>
  <c r="L35" i="6"/>
  <c r="L34" i="6"/>
  <c r="L33" i="6"/>
  <c r="L32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5" i="6"/>
  <c r="L14" i="6"/>
  <c r="L13" i="6"/>
  <c r="L12" i="6"/>
  <c r="K39" i="6"/>
  <c r="K38" i="6"/>
  <c r="K37" i="6"/>
  <c r="K36" i="6"/>
  <c r="K35" i="6"/>
  <c r="K34" i="6"/>
  <c r="K33" i="6"/>
  <c r="K32" i="6"/>
  <c r="K15" i="6"/>
  <c r="K14" i="6"/>
  <c r="K13" i="6"/>
  <c r="K12" i="6"/>
  <c r="J39" i="6"/>
  <c r="J38" i="6"/>
  <c r="J37" i="6"/>
  <c r="J36" i="6"/>
  <c r="J35" i="6"/>
  <c r="J34" i="6"/>
  <c r="J33" i="6"/>
  <c r="J32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5" i="6"/>
  <c r="J14" i="6"/>
  <c r="J13" i="6"/>
  <c r="J12" i="6"/>
  <c r="I39" i="6"/>
  <c r="I38" i="6"/>
  <c r="I37" i="6"/>
  <c r="I36" i="6"/>
  <c r="I35" i="6"/>
  <c r="I34" i="6"/>
  <c r="I33" i="6"/>
  <c r="I32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5" i="6"/>
  <c r="I14" i="6"/>
  <c r="I13" i="6"/>
  <c r="I12" i="6"/>
  <c r="H39" i="6"/>
  <c r="H38" i="6"/>
  <c r="H37" i="6"/>
  <c r="H36" i="6"/>
  <c r="H35" i="6"/>
  <c r="H34" i="6"/>
  <c r="H33" i="6"/>
  <c r="H32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5" i="6"/>
  <c r="H14" i="6"/>
  <c r="H13" i="6"/>
  <c r="H12" i="6"/>
  <c r="G39" i="6"/>
  <c r="G38" i="6"/>
  <c r="G37" i="6"/>
  <c r="G36" i="6"/>
  <c r="G35" i="6"/>
  <c r="G34" i="6"/>
  <c r="G33" i="6"/>
  <c r="G32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5" i="6"/>
  <c r="G14" i="6"/>
  <c r="G13" i="6"/>
  <c r="G12" i="6"/>
  <c r="F39" i="6"/>
  <c r="F38" i="6"/>
  <c r="F37" i="6"/>
  <c r="F36" i="6"/>
  <c r="F35" i="6"/>
  <c r="F34" i="6"/>
  <c r="F33" i="6"/>
  <c r="F32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5" i="6"/>
  <c r="F14" i="6"/>
  <c r="F13" i="6"/>
  <c r="F12" i="6"/>
  <c r="K29" i="6" l="1"/>
  <c r="K27" i="6"/>
  <c r="K25" i="6"/>
  <c r="K23" i="6"/>
  <c r="K21" i="6"/>
  <c r="K19" i="6"/>
  <c r="K17" i="6"/>
  <c r="K30" i="6" l="1"/>
  <c r="K28" i="6"/>
  <c r="K26" i="6"/>
  <c r="K24" i="6"/>
  <c r="K22" i="6"/>
  <c r="K20" i="6"/>
  <c r="K18" i="6"/>
  <c r="E39" i="6"/>
  <c r="E35" i="6"/>
  <c r="E15" i="6"/>
  <c r="E14" i="6"/>
  <c r="E13" i="6"/>
  <c r="E12" i="6"/>
  <c r="E36" i="6"/>
  <c r="E19" i="6" l="1"/>
  <c r="E33" i="6"/>
  <c r="E37" i="6"/>
  <c r="E34" i="6"/>
  <c r="E38" i="6"/>
  <c r="E27" i="6" l="1"/>
  <c r="E29" i="6"/>
  <c r="E30" i="6"/>
  <c r="E32" i="6"/>
  <c r="E23" i="6" l="1"/>
  <c r="E21" i="6"/>
  <c r="E25" i="6"/>
  <c r="E22" i="6"/>
  <c r="E26" i="6"/>
  <c r="E20" i="6"/>
  <c r="E18" i="6"/>
  <c r="E24" i="6"/>
  <c r="E28" i="6"/>
  <c r="D5" i="6"/>
</calcChain>
</file>

<file path=xl/sharedStrings.xml><?xml version="1.0" encoding="utf-8"?>
<sst xmlns="http://schemas.openxmlformats.org/spreadsheetml/2006/main" count="4462" uniqueCount="349">
  <si>
    <t>Componentes opcionales</t>
  </si>
  <si>
    <t>Componentes para Federaciones</t>
  </si>
  <si>
    <t>Ministraciones</t>
  </si>
  <si>
    <t>Prestadores de Servicios</t>
  </si>
  <si>
    <t>Clave registro</t>
  </si>
  <si>
    <t>CLABE Bancaria</t>
  </si>
  <si>
    <t>Institución Bancaria</t>
  </si>
  <si>
    <t>Elegir una opción</t>
  </si>
  <si>
    <t>NO APLICA</t>
  </si>
  <si>
    <t>Única</t>
  </si>
  <si>
    <t>FMC Consultores, S. C.</t>
  </si>
  <si>
    <t>AT001-PM-FMC/09</t>
  </si>
  <si>
    <t>HSBC</t>
  </si>
  <si>
    <t>1.1 Autorización de Sociedades en proceso de cumplir con la normatividad</t>
  </si>
  <si>
    <t>Primera / Anticipo</t>
  </si>
  <si>
    <t>C.P. Ana María Martínez Galván</t>
  </si>
  <si>
    <t>044610092022226048</t>
  </si>
  <si>
    <t>Scotiabank</t>
  </si>
  <si>
    <t>1.2 Autorización de Nuevos Proyectos</t>
  </si>
  <si>
    <t>Segunda</t>
  </si>
  <si>
    <t>Federación Atlántico Pacífico de Entidades de Ahorro y Crédito Popular SC</t>
  </si>
  <si>
    <t>AT003-PM-FENAP/09</t>
  </si>
  <si>
    <t>072610001960292896</t>
  </si>
  <si>
    <t>Banorte</t>
  </si>
  <si>
    <t>2.0 Aplicación Semestral de la Herramienta de Seguimiento Financiero</t>
  </si>
  <si>
    <t>Tercera</t>
  </si>
  <si>
    <t>C.P. Felipe Ángel Torres Robles</t>
  </si>
  <si>
    <t>072910005220605913</t>
  </si>
  <si>
    <t>PlaNet Finance México, A.C.</t>
  </si>
  <si>
    <t>AT005-PM-PFM/09</t>
  </si>
  <si>
    <t>012180001455074213</t>
  </si>
  <si>
    <t>Bancomer</t>
  </si>
  <si>
    <t>ERFOLY,S.C.</t>
  </si>
  <si>
    <t>AT006-PM-E/09</t>
  </si>
  <si>
    <t>030320092791302018</t>
  </si>
  <si>
    <t>Banco del Bajío</t>
  </si>
  <si>
    <t>Fundación Alemana Servicios, S de RL de C.V.</t>
  </si>
  <si>
    <t>AT007-PM-FAS/09</t>
  </si>
  <si>
    <t>002180056385539980</t>
  </si>
  <si>
    <t>Banamex</t>
  </si>
  <si>
    <t>C.P. Enrique Ruiz Esquer</t>
  </si>
  <si>
    <t>AT008-PF-ERE/09</t>
  </si>
  <si>
    <t>012680012502059748</t>
  </si>
  <si>
    <t>C.P. Enrique Cervantes Muñoz</t>
  </si>
  <si>
    <t>AT009-PF-ECM/09</t>
  </si>
  <si>
    <t>002320095400894156</t>
  </si>
  <si>
    <t>C.P. Efrén Aguiñaga Rodríguez</t>
  </si>
  <si>
    <t>AT010-PF-EAR/09</t>
  </si>
  <si>
    <t>002225064200324295</t>
  </si>
  <si>
    <t>EQAICC de México S.A. de C.V.</t>
  </si>
  <si>
    <t>AT011-PM-EQ/09</t>
  </si>
  <si>
    <t>021215040336358632</t>
  </si>
  <si>
    <t>Federación Mexicana de Desarrollo, A.C.</t>
  </si>
  <si>
    <t>AT012-PM-FMD/09</t>
  </si>
  <si>
    <t>021320040410081862</t>
  </si>
  <si>
    <t>Instituto de Microfinanzas, A.C.</t>
  </si>
  <si>
    <t>AT013-PM-IM/09</t>
  </si>
  <si>
    <t>021225040176670492</t>
  </si>
  <si>
    <t>L.A. Bernardo Iván Ponce Sobrevilla</t>
  </si>
  <si>
    <t>AT014-PF-BIPS/09</t>
  </si>
  <si>
    <t>002680003802287695</t>
  </si>
  <si>
    <t>L.A. Walter Enrique Mora Mora</t>
  </si>
  <si>
    <t>AT015-PF-WEMM/09</t>
  </si>
  <si>
    <t>014680605279607058</t>
  </si>
  <si>
    <t>Santander</t>
  </si>
  <si>
    <t>Estrategia de Negocios Internacionales, S.C.</t>
  </si>
  <si>
    <t>AT016-PM-EIN/2009</t>
  </si>
  <si>
    <t>002680054749857001</t>
  </si>
  <si>
    <t>Instituto Nacional de Finanzas Populares, A.C.</t>
  </si>
  <si>
    <t>AT017-PM-INFIPO/2009</t>
  </si>
  <si>
    <t>002180084422442801</t>
  </si>
  <si>
    <t>Federación Nacional de Cajas Solidarias, A.C.</t>
  </si>
  <si>
    <t>AT018-PM-FNCS/2009</t>
  </si>
  <si>
    <t>021180040282567822</t>
  </si>
  <si>
    <t>Guzmán Cortés &amp; Asociados, S.C.</t>
  </si>
  <si>
    <t>AT019-PM-GCA/2009</t>
  </si>
  <si>
    <t>002180039577082929</t>
  </si>
  <si>
    <t>Metha Consulting, S.C.</t>
  </si>
  <si>
    <t>AT020-PM-MCG/2009</t>
  </si>
  <si>
    <t>012680001646490876</t>
  </si>
  <si>
    <t>Qualium, S.A. de C.V.</t>
  </si>
  <si>
    <t>AT021-PM-QUA/2009</t>
  </si>
  <si>
    <t>002680009173062307</t>
  </si>
  <si>
    <t>Lic. Wilmer Angeles Castillo</t>
  </si>
  <si>
    <t>AT022-PF-WAC/2009</t>
  </si>
  <si>
    <t>012180001438071851</t>
  </si>
  <si>
    <t>De la Paz Costemalle-DFK, S.C.</t>
  </si>
  <si>
    <t>AT023-PM-DFK/2009</t>
  </si>
  <si>
    <t>012180004461280412</t>
  </si>
  <si>
    <t>Federación Fortaleza Social, A.C.</t>
  </si>
  <si>
    <t>AT024-PM-FFS/2009</t>
  </si>
  <si>
    <t>002215092600453230</t>
  </si>
  <si>
    <t xml:space="preserve">Federación Regional de Cooperativas de Ahorro y Préstamo Noreste, S.C.L. </t>
  </si>
  <si>
    <t>AT025-PM-FRCAPN/2009</t>
  </si>
  <si>
    <t>072580001210569095</t>
  </si>
  <si>
    <t xml:space="preserve">Federación de Cajas Populares Alianza, SC de RL de CV </t>
  </si>
  <si>
    <t>AT026-PM-FCPA/2009</t>
  </si>
  <si>
    <t>012225001059901223</t>
  </si>
  <si>
    <t xml:space="preserve">Unidad de Desarrollo Organizacional, S.C. </t>
  </si>
  <si>
    <t>AT027-PM-UDO/2009</t>
  </si>
  <si>
    <t>030215223727902010</t>
  </si>
  <si>
    <t>Lic. Jennie Rocio Aviles Padilla</t>
  </si>
  <si>
    <t>AT028-PF-JRAP/2009</t>
  </si>
  <si>
    <t>012180011197760448</t>
  </si>
  <si>
    <t xml:space="preserve">Federación de Instituciones y Organismos Financieros Rurales, A.C. </t>
  </si>
  <si>
    <t>AT029-PM-FEDRURAL/2009</t>
  </si>
  <si>
    <t>002180014863722109</t>
  </si>
  <si>
    <t xml:space="preserve">Federación Nacional de Cooperativas Financieras UNISAP, SC de RL de CV </t>
  </si>
  <si>
    <t>AT030-PM-UNISAP/2009</t>
  </si>
  <si>
    <t>021320040418510238</t>
  </si>
  <si>
    <t xml:space="preserve">Federación Sistema Coopera, S.C. de R.L. de C.V. </t>
  </si>
  <si>
    <t>AT031-PM-SC/2009</t>
  </si>
  <si>
    <t>002910011663795279</t>
  </si>
  <si>
    <t>Federación FINE Servicios, S.C.</t>
  </si>
  <si>
    <t>AT032-PM-FINE/2009</t>
  </si>
  <si>
    <t>Federación Victoria Popular, S.C</t>
  </si>
  <si>
    <t>AT033-PM-VP/2009</t>
  </si>
  <si>
    <t>Federación Regional de Cooperativas de Ahorro y Préstamo Centro Sur, S.C. de R.L. de C.V.</t>
  </si>
  <si>
    <t>AT034-PM-FCS/2009</t>
  </si>
  <si>
    <t>Guzmán International Group, S.C.</t>
  </si>
  <si>
    <t>AT035-PM-GIG/2009</t>
  </si>
  <si>
    <t>C.P. Félix Sierra Álvarez</t>
  </si>
  <si>
    <t>AT036-PF-FSA/2009</t>
  </si>
  <si>
    <t>Développement international Desjardins</t>
  </si>
  <si>
    <t>AT037-PM-DID/2009</t>
  </si>
  <si>
    <t>COFIREM, S.C. DE R.L. DE C.V.</t>
  </si>
  <si>
    <t>AT038-PM-COFIREM/2009</t>
  </si>
  <si>
    <t xml:space="preserve">Nava-Monterrubio y Asociados, S.C. </t>
  </si>
  <si>
    <t>AT039-PM-NMA/2009</t>
  </si>
  <si>
    <t xml:space="preserve">Auditoria y Servicios Relacionados, S.C. </t>
  </si>
  <si>
    <t>AT040-PM-ASR/2009</t>
  </si>
  <si>
    <t>Cervantes &amp; Osante Contadores Públicos y Especialistas Fiscales, S.C.</t>
  </si>
  <si>
    <t>AT041-PM-C&amp;O/2009</t>
  </si>
  <si>
    <t>FMEAC, S.C. DE R.L.</t>
  </si>
  <si>
    <t>AT042-PM-FMEAC/2009</t>
  </si>
  <si>
    <t xml:space="preserve">Instituto de Servicios de Capacitación y Asesoría Profesional, S.C. </t>
  </si>
  <si>
    <t>AT043-PM-ISCAP/2009</t>
  </si>
  <si>
    <t>AT044-PF-BETL/2009</t>
  </si>
  <si>
    <t>Lic. Leticia Consuelo Torres Patiño</t>
  </si>
  <si>
    <t>AT045-PF-LCTP/2009</t>
  </si>
  <si>
    <t>C.P. Carmelo Ramírez Velásquez</t>
  </si>
  <si>
    <t>AT046-PF-CRV/2009</t>
  </si>
  <si>
    <t>044680035037701846</t>
  </si>
  <si>
    <t>002540048109435863</t>
  </si>
  <si>
    <t>002180039577862699</t>
  </si>
  <si>
    <t>014233605306669808</t>
  </si>
  <si>
    <t>002180057549546815</t>
  </si>
  <si>
    <t>012180001604227976</t>
  </si>
  <si>
    <t>021650040317496411</t>
  </si>
  <si>
    <t>012650001442643394</t>
  </si>
  <si>
    <t>-</t>
  </si>
  <si>
    <t>021680040311475806</t>
  </si>
  <si>
    <t>002680054749127977</t>
  </si>
  <si>
    <t>012215001559245619</t>
  </si>
  <si>
    <t>012215001360070905</t>
  </si>
  <si>
    <t>002610012079425924</t>
  </si>
  <si>
    <t>014680605162721504</t>
  </si>
  <si>
    <t>Autorizadas</t>
  </si>
  <si>
    <t>SACP autorizada Nivel I</t>
  </si>
  <si>
    <t>SACP autorizada Nivel II</t>
  </si>
  <si>
    <t>SACP autorizada Nivel III</t>
  </si>
  <si>
    <t>SACP autorizada Nivel IV</t>
  </si>
  <si>
    <t>Proyecto Nuevo autorizado Nivel I</t>
  </si>
  <si>
    <t>Proyecto Nuevo autorizado Nivel II</t>
  </si>
  <si>
    <t>Proyecto Nuevo autorizado Nivel III</t>
  </si>
  <si>
    <t>Proyecto Nuevo autorizado Nivel IV</t>
  </si>
  <si>
    <t>ASDEMP, S.C.</t>
  </si>
  <si>
    <t>Stratega, S.A. de C.V.</t>
  </si>
  <si>
    <t>Germes-González y Asociados, S.C.</t>
  </si>
  <si>
    <t>Martínez Carrera y Hernández, S.C.</t>
  </si>
  <si>
    <t>Raiffeisen Latina, S. de R.L. de C.V.</t>
  </si>
  <si>
    <t>Asociación Mexicana de Uniones de Crédito del Sector Social, A.C.</t>
  </si>
  <si>
    <t>AT047-PM-ASDEMP/2009</t>
  </si>
  <si>
    <t>AT048-PM-ST/2009</t>
  </si>
  <si>
    <t>AT049-PM-GGA/2009</t>
  </si>
  <si>
    <t>AT050-PM-MC&amp;H/2009</t>
  </si>
  <si>
    <t>AT051-PM-RALA/2009</t>
  </si>
  <si>
    <t>AT052-PM-AMUCSS/2009</t>
  </si>
  <si>
    <t/>
  </si>
  <si>
    <t>002610012077909112</t>
  </si>
  <si>
    <t>072610006133629330</t>
  </si>
  <si>
    <t>014180920011943621</t>
  </si>
  <si>
    <t>Lic. Benjamín Eleazar Torres López</t>
  </si>
  <si>
    <t>021320040420159250</t>
  </si>
  <si>
    <t>BDO Hernández Marrón y Cia., S.C.</t>
  </si>
  <si>
    <t>FESICS, Servicios Integrales a Cajas Solidarias, S.C. de R.L. de C.V</t>
  </si>
  <si>
    <t>Jorge Ernesto García Fuentes</t>
  </si>
  <si>
    <t>AT054-PM-
BDO/2009</t>
  </si>
  <si>
    <t>AT055-PM-
FESICS/09</t>
  </si>
  <si>
    <t>AT056-PF-
JEGF/09</t>
  </si>
  <si>
    <t>021180040070481194</t>
  </si>
  <si>
    <t>Estructuras Financieras Emergentes, S.C.</t>
  </si>
  <si>
    <t>AT053-PM-EFE/09</t>
  </si>
  <si>
    <t>032180000143823427</t>
  </si>
  <si>
    <t>IXE</t>
  </si>
  <si>
    <t>044180001063219849</t>
  </si>
  <si>
    <t>III.4.- Capacitación a Organizaciones de Ahorro y Crédito Popular</t>
  </si>
  <si>
    <t>III.7.- Apoyo a sociedades en proceso de cumplir con la regulación para cubrir parcialmente el costo de la opinión semestral de evaluación, clasificación y cumplimiento del Programa de Trabajo</t>
  </si>
  <si>
    <t>III.1.- Formalización de Sociedades de Ahorro y Crédito Popular que se encuentran en proceso de lograr su autorización ante la CNBV</t>
  </si>
  <si>
    <t>III.2.- Fortalecimiento de Federaciones a que se refiere la LACP y del Fondo de Protección</t>
  </si>
  <si>
    <t>PC_Niv_1</t>
  </si>
  <si>
    <t>PC_Niv_2</t>
  </si>
  <si>
    <t>PC_Niv_3</t>
  </si>
  <si>
    <t>PC_Niv_4</t>
  </si>
  <si>
    <t>NP_Niv_1</t>
  </si>
  <si>
    <t>NP_Niv_2</t>
  </si>
  <si>
    <t>NP_Niv_3</t>
  </si>
  <si>
    <t>NP_Niv_4</t>
  </si>
  <si>
    <t>AT002-PF-AMMG/09</t>
  </si>
  <si>
    <t>AT004-PF-FATR/09</t>
  </si>
  <si>
    <t xml:space="preserve"> </t>
  </si>
  <si>
    <t>III.3.- Desarrollo institucional de SACPs autorizadas por la CNBV</t>
  </si>
  <si>
    <t>III.5.- Apoyo a Sociedades de Nivel de Operaciones Básico</t>
  </si>
  <si>
    <t>III.6.- Apoyo por autorización de SACPs</t>
  </si>
  <si>
    <t>Nombre sociedad (Estatutos):</t>
  </si>
  <si>
    <t>Fecha del informe:</t>
  </si>
  <si>
    <t>Indicadores básicos</t>
  </si>
  <si>
    <t>UNIDAD DE MEDIDA</t>
  </si>
  <si>
    <t>Miles $</t>
  </si>
  <si>
    <t>No.</t>
  </si>
  <si>
    <t>comentario</t>
  </si>
  <si>
    <t xml:space="preserve"> = </t>
  </si>
  <si>
    <t>ENERO</t>
  </si>
  <si>
    <t>FEBRERO</t>
  </si>
  <si>
    <t>MARZO</t>
  </si>
  <si>
    <t>ABRIL</t>
  </si>
  <si>
    <t>MAYO</t>
  </si>
  <si>
    <t>JUNIO</t>
  </si>
  <si>
    <t>GRANJA EL VOLANTIN SPR DE RL DE CV</t>
  </si>
  <si>
    <t>Regimen Fiscal</t>
  </si>
  <si>
    <t>No. total de Empleados</t>
  </si>
  <si>
    <t>ACTIVIDADES AGRICOLAS, GANADERAS, SILVICOLAS Y PESQUERAS</t>
  </si>
  <si>
    <t>JULIO</t>
  </si>
  <si>
    <t>AGOSTO</t>
  </si>
  <si>
    <t>SEPTIEMBRE</t>
  </si>
  <si>
    <t>OCTUBRE</t>
  </si>
  <si>
    <t>NOVIEMBRE</t>
  </si>
  <si>
    <t>DICIEMBRE</t>
  </si>
  <si>
    <t>=</t>
  </si>
  <si>
    <t>Indicadores KPI´S Cerdos</t>
  </si>
  <si>
    <t>Utilidad/Pérdida</t>
  </si>
  <si>
    <t>KG</t>
  </si>
  <si>
    <t>Días</t>
  </si>
  <si>
    <t>%</t>
  </si>
  <si>
    <t>#</t>
  </si>
  <si>
    <t>Toneladas de alimento procesadas</t>
  </si>
  <si>
    <t xml:space="preserve">Meta: </t>
  </si>
  <si>
    <t>Meta:</t>
  </si>
  <si>
    <t>Estadísticas (cifras acumuladas al cierre de reporte)</t>
  </si>
  <si>
    <t>INDICADORES BASICOS HUEVO</t>
  </si>
  <si>
    <t>Ventas Totales (Huevo)</t>
  </si>
  <si>
    <t>Costo de venta (Huevo)</t>
  </si>
  <si>
    <t>Gatos de venta Huevo</t>
  </si>
  <si>
    <t>Gastos de Administración Huevo</t>
  </si>
  <si>
    <t>Gastos de Fabricación Huevo</t>
  </si>
  <si>
    <t>Kilos vendidos (Huevo)</t>
  </si>
  <si>
    <t>Valor Total de Gallinas</t>
  </si>
  <si>
    <t>Kilos recolectados (Huevo)</t>
  </si>
  <si>
    <t>Cajas recolectadas</t>
  </si>
  <si>
    <t>Cajas vendidas</t>
  </si>
  <si>
    <t>Total de Gallinas en Postura</t>
  </si>
  <si>
    <t>Gallinas muertas en Postura</t>
  </si>
  <si>
    <t>Gallinas muertas en Pelecha</t>
  </si>
  <si>
    <t>Porcentaje de Postura</t>
  </si>
  <si>
    <t>% Kilos recolectados vs Vendidos</t>
  </si>
  <si>
    <t>Días de recolección vs Vendidos</t>
  </si>
  <si>
    <t>Costo empaque cajas vendidas</t>
  </si>
  <si>
    <t>Costo gallina en crianza</t>
  </si>
  <si>
    <t>Conversión alimenticia</t>
  </si>
  <si>
    <t xml:space="preserve">% Kilos recolectados </t>
  </si>
  <si>
    <t xml:space="preserve">Días de recolección </t>
  </si>
  <si>
    <t>ASJP1</t>
  </si>
  <si>
    <t>ASJP2</t>
  </si>
  <si>
    <t>ASJP3</t>
  </si>
  <si>
    <t>ASJP4</t>
  </si>
  <si>
    <t>ASJP5</t>
  </si>
  <si>
    <t>ASJP6</t>
  </si>
  <si>
    <t>Costo empaques cajas vendidas</t>
  </si>
  <si>
    <t>Costo Complemento Alimentario</t>
  </si>
  <si>
    <t>Costo Med. Prev</t>
  </si>
  <si>
    <t>Costo Material Vet</t>
  </si>
  <si>
    <t>Alimento Consumido</t>
  </si>
  <si>
    <t>Alimento por Gallina</t>
  </si>
  <si>
    <t>Kilos por caja Recolactos</t>
  </si>
  <si>
    <t>Costo Conversión alimenticia</t>
  </si>
  <si>
    <t>Costo Complemento Alimenticio por gallina</t>
  </si>
  <si>
    <t>Costo Material Veterinario por Gallina</t>
  </si>
  <si>
    <t>Costo medicamento preventivo por Gallina</t>
  </si>
  <si>
    <t>Gastos Directos por Gallina</t>
  </si>
  <si>
    <t>Gastos Directos</t>
  </si>
  <si>
    <t>Sueldos y Prestaciones por Gallina</t>
  </si>
  <si>
    <t>Sueldos y Prestaciones</t>
  </si>
  <si>
    <t>Costo alimento por gallina</t>
  </si>
  <si>
    <t>Kilos por caja recolectados</t>
  </si>
  <si>
    <t>Conversión Alimenticia</t>
  </si>
  <si>
    <t>Costo Complemento Alimentocio por gallina</t>
  </si>
  <si>
    <t>Costo medicamento preventivo por gallina</t>
  </si>
  <si>
    <t>Costo material veterinario por gallina</t>
  </si>
  <si>
    <t>Peso por Caja vendida</t>
  </si>
  <si>
    <t>Peso por Caja Vendida</t>
  </si>
  <si>
    <t>Tasa Mortalidad</t>
  </si>
  <si>
    <t>Porcetaje de Postura</t>
  </si>
  <si>
    <t>Costo Alimento por gallina</t>
  </si>
  <si>
    <t>Costo Conversión Alimenticia</t>
  </si>
  <si>
    <t>CRIANZA</t>
  </si>
  <si>
    <t>RECOLECCIÓN</t>
  </si>
  <si>
    <t>VENTA</t>
  </si>
  <si>
    <t>Costo Gallina en crianza</t>
  </si>
  <si>
    <t>El indicador muestra el porcentaje de kilos recolectados que se han vendido.</t>
  </si>
  <si>
    <t>Se obtiene el peso promedio de las cajas vendidas en el mes.</t>
  </si>
  <si>
    <t>El indicador obtiene el número de días promedio de recolección en  una semana que se vendieron en el mes.</t>
  </si>
  <si>
    <t>Se obtiene el costo que de los empaques de huevo entre el número de cajas vendidas.</t>
  </si>
  <si>
    <t>Se calcula el porcentaje de muertes que hubo en el mes contra las que quedan vivas.</t>
  </si>
  <si>
    <t>Calcula el número de huevos promedio que pone una gallina en un mes.</t>
  </si>
  <si>
    <t>El indicador muestra el peso promedio de las cajas recolectadas</t>
  </si>
  <si>
    <t>El indicador calcula el alimento (formulas) que se ingresa ingresa a las bodegas y se divide entre el número de gallinas vivas en postura.</t>
  </si>
  <si>
    <t>Se muestra el monto del costo del alimento que ha sido ingresado en bodegas entre las gallinas ponedoras.</t>
  </si>
  <si>
    <t>El indicador obtiene la cantidad de kilogramos de alimento (formulas) que una gallina necesita consumir para poner un kilogramo de huevo</t>
  </si>
  <si>
    <t>El indicador obtiene el costo del alimento (formulas) que una gallina necesita consumir para poner un kilogramo de huevo</t>
  </si>
  <si>
    <t>Indica el costo de alimentos terminados y complementos alimenticios ingresados a bodegas entre las gallinas en postura.</t>
  </si>
  <si>
    <t>Indica el costo de medicamento preventivo ingresado a bodegas entre las gallinas en postura.</t>
  </si>
  <si>
    <t>Indica el costo de material veterinario ingresado a bodegas entre las gallinas en postura.</t>
  </si>
  <si>
    <t>Indica los gastos directos ingresado a bodegas entre las gallinas en postura.</t>
  </si>
  <si>
    <t>Indica los sueldos y prestaciones ingresado a bodegas entre las gallinas en postura.</t>
  </si>
  <si>
    <t>Interpretación:</t>
  </si>
  <si>
    <t>VENTAS</t>
  </si>
  <si>
    <t>Se calculas los costos ya ingresados a las gallinas muertas.</t>
  </si>
  <si>
    <t>Costo por muerte</t>
  </si>
  <si>
    <t>Costo por Muerte</t>
  </si>
  <si>
    <t>MUERTES</t>
  </si>
  <si>
    <t>Muertes</t>
  </si>
  <si>
    <t>Kilospor caja recolectados</t>
  </si>
  <si>
    <t>Indicadores KPI´S Huevo al 31 de Agosto 2021</t>
  </si>
  <si>
    <t>Indicadores KPI´S Huevo al 31 de Octubre 2021</t>
  </si>
  <si>
    <t>Indicadores KPI´S Huevo al 31 de Diciembre 2021</t>
  </si>
  <si>
    <t>Indicadores KPI´S Huevo al 30 de Noviembre 2021</t>
  </si>
  <si>
    <t>Indicadores KPI´S Huevo al 30 de Septiembre 2021</t>
  </si>
  <si>
    <t>Peso de cajas vendidas</t>
  </si>
  <si>
    <t>Costo de empaque de cajas vendidas</t>
  </si>
  <si>
    <t>Tasa de Mortalidad</t>
  </si>
  <si>
    <t>Porcentaje Postura</t>
  </si>
  <si>
    <t>Alimento consumido gallina</t>
  </si>
  <si>
    <t>Costo alimento gallina</t>
  </si>
  <si>
    <t>Costo Complementos alimenticios gallina</t>
  </si>
  <si>
    <t>Costo medicamento preventivo gallina</t>
  </si>
  <si>
    <t>Costo material veterinario</t>
  </si>
  <si>
    <t>Gastos directos gallina</t>
  </si>
  <si>
    <t>Sueldos y prestaciones gallina</t>
  </si>
  <si>
    <t>Costo gallina crianza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</si>
</sst>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[$-80A]d&quot; de &quot;mmmm&quot; de &quot;yyyy;@"/>
    <numFmt numFmtId="166" formatCode="0.0000%"/>
    <numFmt numFmtId="167" formatCode="0.000000%"/>
  </numFmts>
  <fonts count="2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name val="Arial"/>
      <family val="2"/>
    </font>
    <font>
      <i/>
      <sz val="10"/>
      <color indexed="23"/>
      <name val="Arial"/>
      <family val="2"/>
    </font>
    <font>
      <b/>
      <sz val="10"/>
      <color indexed="23"/>
      <name val="Arial"/>
      <family val="2"/>
    </font>
    <font>
      <b/>
      <sz val="16"/>
      <color indexed="9"/>
      <name val="Arial"/>
      <family val="2"/>
    </font>
    <font>
      <b/>
      <sz val="12"/>
      <color indexed="9"/>
      <name val="Arial"/>
      <family val="2"/>
    </font>
    <font>
      <sz val="11"/>
      <color indexed="8"/>
      <name val="Arial"/>
      <family val="2"/>
    </font>
    <font>
      <sz val="8.5"/>
      <name val="CG Omega"/>
      <family val="2"/>
    </font>
    <font>
      <sz val="10"/>
      <name val="Square721 Dm"/>
      <family val="2"/>
    </font>
    <font>
      <b/>
      <sz val="8.5"/>
      <name val="CG Omega"/>
      <family val="2"/>
    </font>
    <font>
      <b/>
      <sz val="10"/>
      <name val="CG Omega"/>
      <family val="2"/>
    </font>
    <font>
      <sz val="10"/>
      <name val="CG Omega"/>
      <family val="2"/>
    </font>
    <font>
      <b/>
      <sz val="8.5"/>
      <name val="CG Omega"/>
    </font>
    <font>
      <b/>
      <sz val="10"/>
      <name val="CG Omega"/>
    </font>
    <font>
      <sz val="8"/>
      <name val="Cg omega"/>
    </font>
    <font>
      <sz val="8"/>
      <name val="Cg omega "/>
    </font>
    <font>
      <sz val="8.5"/>
      <name val="Cg omega"/>
    </font>
    <font>
      <b/>
      <sz val="11"/>
      <name val="CG Omega"/>
    </font>
    <font>
      <sz val="8.5"/>
      <name val="Square721 Dm"/>
      <family val="2"/>
    </font>
    <font>
      <sz val="8.5"/>
      <color theme="4" tint="-0.249977111117893"/>
      <name val="CG Omega"/>
      <family val="2"/>
    </font>
    <font>
      <u/>
      <sz val="8.5"/>
      <name val="CG Omega"/>
      <family val="2"/>
    </font>
  </fonts>
  <fills count="12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FF505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 applyProtection="1">
      <alignment horizontal="left" vertical="center" wrapText="1"/>
      <protection locked="0"/>
    </xf>
    <xf numFmtId="0" fontId="0" fillId="0" borderId="0" xfId="0" quotePrefix="1" applyAlignment="1">
      <alignment horizontal="center"/>
    </xf>
    <xf numFmtId="0" fontId="1" fillId="0" borderId="0" xfId="7" quotePrefix="1" applyFont="1" applyAlignment="1">
      <alignment horizontal="center"/>
    </xf>
    <xf numFmtId="0" fontId="1" fillId="0" borderId="0" xfId="7" applyFont="1"/>
    <xf numFmtId="43" fontId="0" fillId="0" borderId="0" xfId="1" applyFont="1"/>
    <xf numFmtId="0" fontId="0" fillId="0" borderId="0" xfId="0" quotePrefix="1"/>
    <xf numFmtId="49" fontId="0" fillId="0" borderId="0" xfId="0" quotePrefix="1" applyNumberFormat="1" applyAlignment="1">
      <alignment horizontal="center"/>
    </xf>
    <xf numFmtId="0" fontId="3" fillId="0" borderId="0" xfId="5" applyAlignment="1" applyProtection="1">
      <alignment vertical="center"/>
    </xf>
    <xf numFmtId="0" fontId="6" fillId="0" borderId="0" xfId="5" applyFont="1" applyAlignment="1" applyProtection="1">
      <alignment vertical="center" wrapText="1"/>
    </xf>
    <xf numFmtId="0" fontId="3" fillId="0" borderId="0" xfId="5" applyAlignment="1" applyProtection="1">
      <alignment vertical="center"/>
      <protection locked="0"/>
    </xf>
    <xf numFmtId="0" fontId="6" fillId="0" borderId="1" xfId="5" applyFont="1" applyBorder="1" applyAlignment="1" applyProtection="1">
      <alignment horizontal="right" vertical="center" wrapText="1"/>
    </xf>
    <xf numFmtId="0" fontId="3" fillId="3" borderId="2" xfId="5" applyFill="1" applyBorder="1" applyAlignment="1" applyProtection="1">
      <alignment vertical="center"/>
    </xf>
    <xf numFmtId="0" fontId="5" fillId="3" borderId="0" xfId="5" applyFont="1" applyFill="1" applyBorder="1" applyAlignment="1" applyProtection="1">
      <alignment vertical="center"/>
    </xf>
    <xf numFmtId="0" fontId="5" fillId="3" borderId="3" xfId="5" applyFont="1" applyFill="1" applyBorder="1" applyAlignment="1" applyProtection="1">
      <alignment vertical="center"/>
    </xf>
    <xf numFmtId="43" fontId="2" fillId="0" borderId="1" xfId="1" applyFont="1" applyBorder="1" applyAlignment="1" applyProtection="1">
      <alignment vertical="center"/>
      <protection locked="0"/>
    </xf>
    <xf numFmtId="3" fontId="2" fillId="0" borderId="1" xfId="5" applyNumberFormat="1" applyFont="1" applyBorder="1" applyAlignment="1" applyProtection="1">
      <alignment horizontal="center" vertical="center"/>
      <protection locked="0"/>
    </xf>
    <xf numFmtId="3" fontId="2" fillId="0" borderId="4" xfId="5" applyNumberFormat="1" applyFont="1" applyBorder="1" applyAlignment="1" applyProtection="1">
      <alignment horizontal="center" vertical="center"/>
      <protection locked="0"/>
    </xf>
    <xf numFmtId="49" fontId="6" fillId="0" borderId="0" xfId="5" applyNumberFormat="1" applyFont="1" applyAlignment="1" applyProtection="1">
      <alignment vertical="center" wrapText="1"/>
    </xf>
    <xf numFmtId="0" fontId="3" fillId="0" borderId="0" xfId="5" applyAlignment="1" applyProtection="1">
      <alignment vertical="center" wrapText="1"/>
    </xf>
    <xf numFmtId="0" fontId="6" fillId="0" borderId="0" xfId="5" applyFont="1" applyAlignment="1" applyProtection="1">
      <alignment vertical="center" wrapText="1"/>
      <protection locked="0"/>
    </xf>
    <xf numFmtId="0" fontId="15" fillId="0" borderId="0" xfId="6" applyFont="1"/>
    <xf numFmtId="0" fontId="14" fillId="0" borderId="0" xfId="6" applyFont="1" applyFill="1" applyBorder="1"/>
    <xf numFmtId="0" fontId="16" fillId="0" borderId="0" xfId="6" applyFont="1" applyFill="1" applyBorder="1" applyAlignment="1"/>
    <xf numFmtId="0" fontId="18" fillId="0" borderId="0" xfId="6" applyFont="1" applyFill="1" applyBorder="1"/>
    <xf numFmtId="0" fontId="14" fillId="0" borderId="5" xfId="6" applyFont="1" applyFill="1" applyBorder="1"/>
    <xf numFmtId="164" fontId="14" fillId="0" borderId="0" xfId="3" applyNumberFormat="1" applyFont="1" applyFill="1" applyBorder="1"/>
    <xf numFmtId="164" fontId="14" fillId="0" borderId="0" xfId="6" applyNumberFormat="1" applyFont="1" applyFill="1" applyBorder="1"/>
    <xf numFmtId="166" fontId="17" fillId="0" borderId="0" xfId="10" applyNumberFormat="1" applyFont="1" applyFill="1" applyBorder="1"/>
    <xf numFmtId="167" fontId="14" fillId="0" borderId="0" xfId="6" applyNumberFormat="1" applyFont="1" applyFill="1" applyBorder="1"/>
    <xf numFmtId="167" fontId="17" fillId="0" borderId="0" xfId="10" applyNumberFormat="1" applyFont="1" applyFill="1" applyBorder="1"/>
    <xf numFmtId="10" fontId="17" fillId="0" borderId="0" xfId="10" applyNumberFormat="1" applyFont="1" applyFill="1" applyBorder="1"/>
    <xf numFmtId="43" fontId="14" fillId="0" borderId="0" xfId="6" applyNumberFormat="1" applyFont="1" applyFill="1" applyBorder="1"/>
    <xf numFmtId="0" fontId="14" fillId="0" borderId="0" xfId="6" applyFont="1" applyBorder="1"/>
    <xf numFmtId="0" fontId="14" fillId="0" borderId="0" xfId="6" applyFont="1"/>
    <xf numFmtId="0" fontId="18" fillId="0" borderId="0" xfId="6" applyFont="1"/>
    <xf numFmtId="9" fontId="14" fillId="0" borderId="0" xfId="6" applyNumberFormat="1" applyFont="1" applyFill="1" applyBorder="1"/>
    <xf numFmtId="0" fontId="12" fillId="2" borderId="6" xfId="5" applyFont="1" applyFill="1" applyBorder="1" applyAlignment="1" applyProtection="1">
      <alignment vertical="center" wrapText="1"/>
    </xf>
    <xf numFmtId="0" fontId="12" fillId="2" borderId="0" xfId="5" applyFont="1" applyFill="1" applyBorder="1" applyAlignment="1" applyProtection="1">
      <alignment vertical="center" wrapText="1"/>
    </xf>
    <xf numFmtId="0" fontId="15" fillId="0" borderId="0" xfId="6" applyFont="1" applyBorder="1"/>
    <xf numFmtId="164" fontId="14" fillId="0" borderId="5" xfId="6" applyNumberFormat="1" applyFont="1" applyFill="1" applyBorder="1"/>
    <xf numFmtId="0" fontId="15" fillId="0" borderId="7" xfId="6" applyFont="1" applyBorder="1"/>
    <xf numFmtId="166" fontId="17" fillId="0" borderId="0" xfId="10" applyNumberFormat="1" applyFont="1" applyFill="1" applyBorder="1" applyAlignment="1">
      <alignment horizontal="center"/>
    </xf>
    <xf numFmtId="166" fontId="20" fillId="0" borderId="0" xfId="8" applyNumberFormat="1" applyFont="1" applyFill="1" applyBorder="1"/>
    <xf numFmtId="0" fontId="3" fillId="3" borderId="7" xfId="5" applyFill="1" applyBorder="1" applyAlignment="1" applyProtection="1">
      <alignment vertical="center"/>
    </xf>
    <xf numFmtId="43" fontId="2" fillId="0" borderId="8" xfId="1" applyFont="1" applyBorder="1" applyAlignment="1" applyProtection="1">
      <alignment vertical="center"/>
      <protection locked="0"/>
    </xf>
    <xf numFmtId="3" fontId="2" fillId="0" borderId="8" xfId="5" applyNumberFormat="1" applyFont="1" applyBorder="1" applyAlignment="1" applyProtection="1">
      <alignment horizontal="center" vertical="center"/>
      <protection locked="0"/>
    </xf>
    <xf numFmtId="3" fontId="2" fillId="0" borderId="9" xfId="5" applyNumberFormat="1" applyFont="1" applyBorder="1" applyAlignment="1" applyProtection="1">
      <alignment horizontal="center" vertical="center"/>
      <protection locked="0"/>
    </xf>
    <xf numFmtId="0" fontId="3" fillId="3" borderId="3" xfId="5" applyFill="1" applyBorder="1" applyAlignment="1" applyProtection="1">
      <alignment vertical="center"/>
    </xf>
    <xf numFmtId="43" fontId="2" fillId="0" borderId="10" xfId="1" applyFont="1" applyBorder="1" applyAlignment="1" applyProtection="1">
      <alignment vertical="center"/>
      <protection locked="0"/>
    </xf>
    <xf numFmtId="3" fontId="2" fillId="0" borderId="10" xfId="5" applyNumberFormat="1" applyFont="1" applyBorder="1" applyAlignment="1" applyProtection="1">
      <alignment horizontal="center" vertical="center"/>
      <protection locked="0"/>
    </xf>
    <xf numFmtId="3" fontId="2" fillId="0" borderId="11" xfId="5" applyNumberFormat="1" applyFont="1" applyBorder="1" applyAlignment="1" applyProtection="1">
      <alignment horizontal="center" vertical="center"/>
      <protection locked="0"/>
    </xf>
    <xf numFmtId="0" fontId="5" fillId="3" borderId="2" xfId="5" applyFont="1" applyFill="1" applyBorder="1" applyAlignment="1" applyProtection="1">
      <alignment vertical="center"/>
    </xf>
    <xf numFmtId="0" fontId="3" fillId="3" borderId="0" xfId="5" applyFill="1" applyBorder="1" applyAlignment="1" applyProtection="1">
      <alignment vertical="center"/>
    </xf>
    <xf numFmtId="43" fontId="2" fillId="0" borderId="12" xfId="1" applyFont="1" applyBorder="1" applyAlignment="1" applyProtection="1">
      <alignment vertical="center"/>
      <protection locked="0"/>
    </xf>
    <xf numFmtId="3" fontId="2" fillId="0" borderId="12" xfId="5" applyNumberFormat="1" applyFont="1" applyBorder="1" applyAlignment="1" applyProtection="1">
      <alignment horizontal="center" vertical="center"/>
      <protection locked="0"/>
    </xf>
    <xf numFmtId="3" fontId="2" fillId="0" borderId="13" xfId="5" applyNumberFormat="1" applyFont="1" applyBorder="1" applyAlignment="1" applyProtection="1">
      <alignment horizontal="center" vertical="center"/>
      <protection locked="0"/>
    </xf>
    <xf numFmtId="0" fontId="6" fillId="0" borderId="14" xfId="5" applyFont="1" applyFill="1" applyBorder="1" applyAlignment="1" applyProtection="1">
      <alignment vertical="center" wrapText="1"/>
    </xf>
    <xf numFmtId="0" fontId="6" fillId="0" borderId="14" xfId="5" applyFont="1" applyBorder="1" applyAlignment="1" applyProtection="1">
      <alignment horizontal="justify" vertical="center" wrapText="1"/>
    </xf>
    <xf numFmtId="0" fontId="6" fillId="0" borderId="15" xfId="5" applyFont="1" applyBorder="1" applyAlignment="1" applyProtection="1">
      <alignment horizontal="justify" vertical="center" wrapText="1"/>
    </xf>
    <xf numFmtId="0" fontId="3" fillId="3" borderId="16" xfId="5" applyFill="1" applyBorder="1" applyAlignment="1" applyProtection="1">
      <alignment vertical="center"/>
    </xf>
    <xf numFmtId="43" fontId="2" fillId="0" borderId="17" xfId="1" applyFont="1" applyBorder="1" applyAlignment="1" applyProtection="1">
      <alignment vertical="center"/>
      <protection locked="0"/>
    </xf>
    <xf numFmtId="3" fontId="2" fillId="0" borderId="17" xfId="5" applyNumberFormat="1" applyFont="1" applyBorder="1" applyAlignment="1" applyProtection="1">
      <alignment horizontal="center" vertical="center"/>
      <protection locked="0"/>
    </xf>
    <xf numFmtId="3" fontId="2" fillId="0" borderId="18" xfId="5" applyNumberFormat="1" applyFont="1" applyBorder="1" applyAlignment="1" applyProtection="1">
      <alignment horizontal="center" vertical="center"/>
      <protection locked="0"/>
    </xf>
    <xf numFmtId="49" fontId="5" fillId="3" borderId="19" xfId="5" applyNumberFormat="1" applyFont="1" applyFill="1" applyBorder="1" applyAlignment="1" applyProtection="1">
      <alignment horizontal="justify" vertical="center"/>
    </xf>
    <xf numFmtId="49" fontId="5" fillId="4" borderId="20" xfId="5" applyNumberFormat="1" applyFont="1" applyFill="1" applyBorder="1" applyAlignment="1" applyProtection="1">
      <alignment horizontal="center" vertical="center"/>
    </xf>
    <xf numFmtId="0" fontId="5" fillId="3" borderId="20" xfId="5" applyFont="1" applyFill="1" applyBorder="1" applyAlignment="1" applyProtection="1">
      <alignment vertical="center"/>
    </xf>
    <xf numFmtId="49" fontId="5" fillId="0" borderId="20" xfId="5" applyNumberFormat="1" applyFont="1" applyBorder="1" applyAlignment="1" applyProtection="1">
      <alignment horizontal="center" vertical="center" wrapText="1"/>
    </xf>
    <xf numFmtId="49" fontId="5" fillId="0" borderId="21" xfId="5" applyNumberFormat="1" applyFont="1" applyBorder="1" applyAlignment="1" applyProtection="1">
      <alignment horizontal="center" vertical="center" wrapText="1"/>
    </xf>
    <xf numFmtId="3" fontId="2" fillId="0" borderId="22" xfId="5" applyNumberFormat="1" applyFont="1" applyBorder="1" applyAlignment="1" applyProtection="1">
      <alignment horizontal="center" vertical="center"/>
      <protection locked="0"/>
    </xf>
    <xf numFmtId="43" fontId="2" fillId="0" borderId="22" xfId="1" applyFont="1" applyBorder="1" applyAlignment="1" applyProtection="1">
      <alignment vertical="center"/>
      <protection locked="0"/>
    </xf>
    <xf numFmtId="0" fontId="20" fillId="0" borderId="0" xfId="6" applyNumberFormat="1" applyFont="1" applyFill="1" applyBorder="1"/>
    <xf numFmtId="14" fontId="14" fillId="0" borderId="0" xfId="6" applyNumberFormat="1" applyFont="1" applyFill="1" applyBorder="1"/>
    <xf numFmtId="0" fontId="18" fillId="0" borderId="16" xfId="6" applyFont="1" applyFill="1" applyBorder="1"/>
    <xf numFmtId="0" fontId="18" fillId="0" borderId="16" xfId="6" applyFont="1" applyBorder="1"/>
    <xf numFmtId="0" fontId="16" fillId="0" borderId="16" xfId="6" applyFont="1" applyFill="1" applyBorder="1" applyAlignment="1">
      <alignment horizontal="center"/>
    </xf>
    <xf numFmtId="0" fontId="18" fillId="0" borderId="23" xfId="6" applyFont="1" applyFill="1" applyBorder="1"/>
    <xf numFmtId="0" fontId="20" fillId="0" borderId="0" xfId="6" applyNumberFormat="1" applyFont="1" applyFill="1" applyBorder="1" applyAlignment="1">
      <alignment horizontal="center"/>
    </xf>
    <xf numFmtId="0" fontId="14" fillId="0" borderId="0" xfId="6" applyFont="1" applyFill="1" applyBorder="1" applyAlignment="1">
      <alignment wrapText="1"/>
    </xf>
    <xf numFmtId="0" fontId="14" fillId="0" borderId="5" xfId="6" applyFont="1" applyBorder="1"/>
    <xf numFmtId="0" fontId="18" fillId="0" borderId="23" xfId="6" applyFont="1" applyBorder="1"/>
    <xf numFmtId="0" fontId="14" fillId="0" borderId="7" xfId="6" applyFont="1" applyFill="1" applyBorder="1"/>
    <xf numFmtId="0" fontId="17" fillId="0" borderId="25" xfId="6" applyFont="1" applyFill="1" applyBorder="1"/>
    <xf numFmtId="0" fontId="14" fillId="0" borderId="7" xfId="6" applyFont="1" applyFill="1" applyBorder="1" applyAlignment="1">
      <alignment horizontal="right"/>
    </xf>
    <xf numFmtId="0" fontId="20" fillId="0" borderId="25" xfId="6" applyFont="1" applyFill="1" applyBorder="1"/>
    <xf numFmtId="0" fontId="14" fillId="0" borderId="7" xfId="6" applyFont="1" applyBorder="1"/>
    <xf numFmtId="164" fontId="14" fillId="0" borderId="0" xfId="3" applyNumberFormat="1" applyFont="1" applyFill="1" applyBorder="1" applyAlignment="1"/>
    <xf numFmtId="0" fontId="14" fillId="0" borderId="0" xfId="6" applyFont="1" applyFill="1" applyBorder="1" applyAlignment="1"/>
    <xf numFmtId="44" fontId="20" fillId="0" borderId="0" xfId="4" applyFont="1" applyBorder="1" applyAlignment="1">
      <alignment horizontal="center"/>
    </xf>
    <xf numFmtId="9" fontId="20" fillId="0" borderId="0" xfId="8" applyFont="1" applyBorder="1" applyAlignment="1">
      <alignment horizontal="center"/>
    </xf>
    <xf numFmtId="2" fontId="20" fillId="0" borderId="0" xfId="8" applyNumberFormat="1" applyFont="1" applyBorder="1" applyAlignment="1">
      <alignment horizontal="center"/>
    </xf>
    <xf numFmtId="1" fontId="20" fillId="0" borderId="0" xfId="8" applyNumberFormat="1" applyFont="1" applyBorder="1" applyAlignment="1">
      <alignment horizontal="center"/>
    </xf>
    <xf numFmtId="0" fontId="14" fillId="0" borderId="25" xfId="6" applyFont="1" applyBorder="1"/>
    <xf numFmtId="44" fontId="2" fillId="0" borderId="17" xfId="4" applyFont="1" applyBorder="1" applyAlignment="1" applyProtection="1">
      <alignment horizontal="center" vertical="center"/>
      <protection locked="0"/>
    </xf>
    <xf numFmtId="2" fontId="2" fillId="0" borderId="17" xfId="5" applyNumberFormat="1" applyFont="1" applyBorder="1" applyAlignment="1" applyProtection="1">
      <alignment horizontal="center" vertical="center"/>
      <protection locked="0"/>
    </xf>
    <xf numFmtId="44" fontId="2" fillId="0" borderId="17" xfId="1" applyNumberFormat="1" applyFont="1" applyBorder="1" applyAlignment="1" applyProtection="1">
      <alignment vertical="center"/>
      <protection locked="0"/>
    </xf>
    <xf numFmtId="44" fontId="2" fillId="0" borderId="17" xfId="9" applyNumberFormat="1" applyFont="1" applyBorder="1" applyAlignment="1" applyProtection="1">
      <alignment horizontal="center" vertical="center"/>
      <protection locked="0"/>
    </xf>
    <xf numFmtId="44" fontId="2" fillId="0" borderId="17" xfId="4" applyFont="1" applyBorder="1" applyAlignment="1" applyProtection="1">
      <alignment vertical="center"/>
      <protection locked="0"/>
    </xf>
    <xf numFmtId="0" fontId="15" fillId="0" borderId="0" xfId="6" applyFont="1" applyFill="1" applyBorder="1"/>
    <xf numFmtId="43" fontId="20" fillId="0" borderId="0" xfId="1" applyFont="1" applyFill="1" applyBorder="1" applyAlignment="1">
      <alignment horizontal="center"/>
    </xf>
    <xf numFmtId="0" fontId="21" fillId="0" borderId="0" xfId="0" applyFont="1" applyFill="1" applyBorder="1" applyAlignment="1"/>
    <xf numFmtId="0" fontId="21" fillId="0" borderId="0" xfId="0" applyFont="1" applyBorder="1" applyAlignment="1"/>
    <xf numFmtId="0" fontId="17" fillId="0" borderId="7" xfId="6" applyFont="1" applyFill="1" applyBorder="1"/>
    <xf numFmtId="9" fontId="20" fillId="0" borderId="0" xfId="8" applyFont="1" applyFill="1" applyBorder="1" applyAlignment="1">
      <alignment horizontal="center"/>
    </xf>
    <xf numFmtId="2" fontId="20" fillId="0" borderId="0" xfId="8" applyNumberFormat="1" applyFont="1" applyFill="1" applyBorder="1" applyAlignment="1">
      <alignment horizontal="center"/>
    </xf>
    <xf numFmtId="164" fontId="14" fillId="0" borderId="0" xfId="6" applyNumberFormat="1" applyFont="1" applyFill="1" applyBorder="1" applyAlignment="1"/>
    <xf numFmtId="164" fontId="23" fillId="0" borderId="0" xfId="0" applyNumberFormat="1" applyFont="1" applyFill="1" applyBorder="1" applyAlignment="1"/>
    <xf numFmtId="44" fontId="20" fillId="0" borderId="0" xfId="4" applyFont="1" applyFill="1" applyBorder="1" applyAlignment="1">
      <alignment horizontal="center"/>
    </xf>
    <xf numFmtId="0" fontId="22" fillId="0" borderId="0" xfId="0" applyFont="1" applyFill="1" applyBorder="1" applyAlignment="1"/>
    <xf numFmtId="0" fontId="14" fillId="0" borderId="7" xfId="6" applyFont="1" applyFill="1" applyBorder="1" applyAlignment="1">
      <alignment wrapText="1"/>
    </xf>
    <xf numFmtId="0" fontId="14" fillId="0" borderId="7" xfId="6" applyFont="1" applyFill="1" applyBorder="1" applyAlignment="1"/>
    <xf numFmtId="0" fontId="14" fillId="0" borderId="12" xfId="6" applyFont="1" applyFill="1" applyBorder="1"/>
    <xf numFmtId="0" fontId="18" fillId="0" borderId="17" xfId="6" applyFont="1" applyFill="1" applyBorder="1"/>
    <xf numFmtId="0" fontId="15" fillId="0" borderId="16" xfId="6" applyFont="1" applyBorder="1"/>
    <xf numFmtId="0" fontId="19" fillId="0" borderId="7" xfId="6" applyFont="1" applyFill="1" applyBorder="1" applyAlignment="1"/>
    <xf numFmtId="0" fontId="14" fillId="0" borderId="16" xfId="6" applyFont="1" applyFill="1" applyBorder="1" applyAlignment="1"/>
    <xf numFmtId="0" fontId="25" fillId="0" borderId="0" xfId="6" applyFont="1" applyFill="1" applyBorder="1"/>
    <xf numFmtId="0" fontId="25" fillId="0" borderId="0" xfId="6" applyFont="1" applyFill="1"/>
    <xf numFmtId="0" fontId="19" fillId="0" borderId="7" xfId="6" applyFont="1" applyFill="1" applyBorder="1"/>
    <xf numFmtId="0" fontId="19" fillId="0" borderId="0" xfId="6" applyFont="1" applyFill="1" applyBorder="1"/>
    <xf numFmtId="0" fontId="19" fillId="0" borderId="16" xfId="6" applyFont="1" applyFill="1" applyBorder="1"/>
    <xf numFmtId="0" fontId="14" fillId="0" borderId="16" xfId="6" applyFont="1" applyFill="1" applyBorder="1"/>
    <xf numFmtId="43" fontId="14" fillId="0" borderId="5" xfId="6" applyNumberFormat="1" applyFont="1" applyFill="1" applyBorder="1"/>
    <xf numFmtId="0" fontId="20" fillId="0" borderId="5" xfId="6" applyNumberFormat="1" applyFont="1" applyFill="1" applyBorder="1" applyAlignment="1">
      <alignment horizontal="center"/>
    </xf>
    <xf numFmtId="43" fontId="21" fillId="9" borderId="0" xfId="1" applyFont="1" applyFill="1" applyBorder="1" applyAlignment="1"/>
    <xf numFmtId="44" fontId="21" fillId="9" borderId="0" xfId="4" applyFont="1" applyFill="1" applyBorder="1" applyAlignment="1"/>
    <xf numFmtId="10" fontId="14" fillId="5" borderId="0" xfId="8" applyNumberFormat="1" applyFont="1" applyFill="1" applyBorder="1"/>
    <xf numFmtId="10" fontId="14" fillId="0" borderId="0" xfId="8" applyNumberFormat="1" applyFont="1" applyFill="1" applyBorder="1" applyAlignment="1"/>
    <xf numFmtId="43" fontId="14" fillId="5" borderId="0" xfId="1" applyFont="1" applyFill="1" applyBorder="1"/>
    <xf numFmtId="43" fontId="14" fillId="0" borderId="0" xfId="1" applyFont="1" applyFill="1" applyBorder="1" applyAlignment="1"/>
    <xf numFmtId="44" fontId="14" fillId="0" borderId="0" xfId="4" applyFont="1" applyFill="1" applyBorder="1" applyAlignment="1"/>
    <xf numFmtId="44" fontId="14" fillId="5" borderId="0" xfId="4" applyFont="1" applyFill="1" applyBorder="1"/>
    <xf numFmtId="43" fontId="14" fillId="0" borderId="0" xfId="1" applyFont="1" applyFill="1" applyBorder="1"/>
    <xf numFmtId="44" fontId="14" fillId="10" borderId="0" xfId="4" applyFont="1" applyFill="1" applyBorder="1"/>
    <xf numFmtId="0" fontId="19" fillId="0" borderId="0" xfId="6" applyFont="1" applyBorder="1"/>
    <xf numFmtId="0" fontId="5" fillId="7" borderId="0" xfId="5" applyFont="1" applyFill="1" applyBorder="1" applyAlignment="1" applyProtection="1">
      <alignment vertical="center" wrapText="1"/>
    </xf>
    <xf numFmtId="0" fontId="5" fillId="8" borderId="0" xfId="5" applyFont="1" applyFill="1" applyBorder="1" applyAlignment="1" applyProtection="1">
      <alignment vertical="center" wrapText="1"/>
    </xf>
    <xf numFmtId="0" fontId="5" fillId="6" borderId="0" xfId="5" applyFont="1" applyFill="1" applyBorder="1" applyAlignment="1" applyProtection="1">
      <alignment vertical="center" wrapText="1"/>
    </xf>
    <xf numFmtId="10" fontId="2" fillId="0" borderId="17" xfId="8" applyNumberFormat="1" applyFont="1" applyBorder="1" applyAlignment="1" applyProtection="1">
      <alignment horizontal="center" vertical="center"/>
      <protection locked="0"/>
    </xf>
    <xf numFmtId="43" fontId="2" fillId="0" borderId="17" xfId="1" applyFont="1" applyBorder="1" applyAlignment="1" applyProtection="1">
      <alignment horizontal="center" vertical="center"/>
      <protection locked="0"/>
    </xf>
    <xf numFmtId="0" fontId="2" fillId="8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6" fillId="0" borderId="0" xfId="6" applyFont="1" applyFill="1" applyBorder="1" applyAlignment="1">
      <alignment horizontal="right"/>
    </xf>
    <xf numFmtId="0" fontId="14" fillId="0" borderId="0" xfId="6" applyFont="1" applyFill="1" applyBorder="1" applyAlignment="1">
      <alignment horizontal="left" vertical="center" wrapText="1"/>
    </xf>
    <xf numFmtId="0" fontId="18" fillId="0" borderId="0" xfId="6" applyFont="1" applyFill="1" applyBorder="1" applyAlignment="1">
      <alignment horizontal="left" vertical="center" wrapText="1"/>
    </xf>
    <xf numFmtId="0" fontId="14" fillId="0" borderId="0" xfId="6" applyFont="1" applyFill="1" applyBorder="1" applyAlignment="1">
      <alignment horizontal="center"/>
    </xf>
    <xf numFmtId="0" fontId="14" fillId="0" borderId="7" xfId="6" applyFont="1" applyFill="1" applyBorder="1" applyAlignment="1">
      <alignment horizontal="left" vertical="justify" wrapText="1"/>
    </xf>
    <xf numFmtId="0" fontId="14" fillId="0" borderId="0" xfId="6" applyFont="1" applyFill="1" applyBorder="1" applyAlignment="1">
      <alignment horizontal="left" vertical="justify" wrapText="1"/>
    </xf>
    <xf numFmtId="0" fontId="18" fillId="0" borderId="0" xfId="6" applyFont="1" applyFill="1" applyBorder="1" applyAlignment="1">
      <alignment horizontal="left" vertical="justify" wrapText="1"/>
    </xf>
    <xf numFmtId="10" fontId="21" fillId="9" borderId="0" xfId="8" applyNumberFormat="1" applyFont="1" applyFill="1" applyBorder="1" applyAlignment="1"/>
    <xf numFmtId="43" fontId="21" fillId="9" borderId="0" xfId="1" applyNumberFormat="1" applyFont="1" applyFill="1" applyBorder="1" applyAlignment="1"/>
    <xf numFmtId="43" fontId="14" fillId="10" borderId="0" xfId="1" applyFont="1" applyFill="1" applyBorder="1"/>
    <xf numFmtId="0" fontId="1" fillId="0" borderId="0" xfId="0" applyFont="1"/>
    <xf numFmtId="164" fontId="2" fillId="0" borderId="17" xfId="1" applyNumberFormat="1" applyFont="1" applyBorder="1" applyAlignment="1" applyProtection="1">
      <alignment horizontal="center" vertical="center"/>
      <protection locked="0"/>
    </xf>
    <xf numFmtId="2" fontId="2" fillId="0" borderId="17" xfId="9" applyNumberFormat="1" applyFont="1" applyBorder="1" applyAlignment="1" applyProtection="1">
      <alignment horizontal="center" vertical="center"/>
      <protection locked="0"/>
    </xf>
    <xf numFmtId="164" fontId="2" fillId="0" borderId="1" xfId="1" applyNumberFormat="1" applyFont="1" applyBorder="1" applyAlignment="1" applyProtection="1">
      <alignment horizontal="center" vertical="center"/>
      <protection locked="0"/>
    </xf>
    <xf numFmtId="10" fontId="2" fillId="0" borderId="1" xfId="8" applyNumberFormat="1" applyFont="1" applyBorder="1" applyAlignment="1" applyProtection="1">
      <alignment horizontal="center" vertical="center"/>
      <protection locked="0"/>
    </xf>
    <xf numFmtId="44" fontId="2" fillId="0" borderId="1" xfId="9" applyNumberFormat="1" applyFont="1" applyBorder="1" applyAlignment="1" applyProtection="1">
      <alignment horizontal="center" vertical="center"/>
      <protection locked="0"/>
    </xf>
    <xf numFmtId="43" fontId="2" fillId="0" borderId="1" xfId="1" applyFont="1" applyBorder="1" applyAlignment="1" applyProtection="1">
      <alignment horizontal="center" vertical="center"/>
      <protection locked="0"/>
    </xf>
    <xf numFmtId="2" fontId="2" fillId="0" borderId="1" xfId="5" applyNumberFormat="1" applyFont="1" applyBorder="1" applyAlignment="1" applyProtection="1">
      <alignment horizontal="center" vertical="center"/>
      <protection locked="0"/>
    </xf>
    <xf numFmtId="44" fontId="2" fillId="0" borderId="1" xfId="4" applyFont="1" applyBorder="1" applyAlignment="1" applyProtection="1">
      <alignment horizontal="center" vertical="center"/>
      <protection locked="0"/>
    </xf>
    <xf numFmtId="44" fontId="2" fillId="0" borderId="1" xfId="1" applyNumberFormat="1" applyFont="1" applyBorder="1" applyAlignment="1" applyProtection="1">
      <alignment vertical="center"/>
      <protection locked="0"/>
    </xf>
    <xf numFmtId="44" fontId="2" fillId="0" borderId="1" xfId="4" applyFont="1" applyBorder="1" applyAlignment="1" applyProtection="1">
      <alignment vertical="center"/>
      <protection locked="0"/>
    </xf>
    <xf numFmtId="2" fontId="2" fillId="0" borderId="1" xfId="9" applyNumberFormat="1" applyFont="1" applyBorder="1" applyAlignment="1" applyProtection="1">
      <alignment horizontal="center" vertical="center"/>
      <protection locked="0"/>
    </xf>
    <xf numFmtId="0" fontId="14" fillId="0" borderId="7" xfId="6" applyFont="1" applyFill="1" applyBorder="1" applyAlignment="1">
      <alignment horizontal="left" vertical="justify" wrapText="1"/>
    </xf>
    <xf numFmtId="0" fontId="14" fillId="0" borderId="0" xfId="6" applyFont="1" applyFill="1" applyBorder="1" applyAlignment="1">
      <alignment horizontal="left" vertical="justify" wrapText="1"/>
    </xf>
    <xf numFmtId="0" fontId="18" fillId="0" borderId="0" xfId="6" applyFont="1" applyFill="1" applyBorder="1" applyAlignment="1">
      <alignment horizontal="left" vertical="justify" wrapText="1"/>
    </xf>
    <xf numFmtId="0" fontId="16" fillId="0" borderId="0" xfId="6" applyFont="1" applyFill="1" applyBorder="1" applyAlignment="1">
      <alignment horizontal="right"/>
    </xf>
    <xf numFmtId="0" fontId="14" fillId="0" borderId="0" xfId="6" applyFont="1" applyFill="1" applyBorder="1" applyAlignment="1">
      <alignment horizontal="left" vertical="center" wrapText="1"/>
    </xf>
    <xf numFmtId="0" fontId="18" fillId="0" borderId="0" xfId="6" applyFont="1" applyFill="1" applyBorder="1" applyAlignment="1">
      <alignment horizontal="left" vertical="center" wrapText="1"/>
    </xf>
    <xf numFmtId="0" fontId="14" fillId="0" borderId="0" xfId="6" applyFont="1" applyFill="1" applyBorder="1" applyAlignment="1">
      <alignment horizontal="center"/>
    </xf>
    <xf numFmtId="9" fontId="27" fillId="0" borderId="0" xfId="6" applyNumberFormat="1" applyFont="1" applyFill="1" applyBorder="1"/>
    <xf numFmtId="0" fontId="12" fillId="2" borderId="0" xfId="5" applyFont="1" applyFill="1" applyBorder="1" applyAlignment="1" applyProtection="1">
      <alignment horizontal="center" vertical="center" wrapText="1"/>
    </xf>
    <xf numFmtId="0" fontId="14" fillId="0" borderId="0" xfId="6" applyFont="1" applyFill="1" applyBorder="1" applyAlignment="1">
      <alignment horizontal="center"/>
    </xf>
    <xf numFmtId="0" fontId="14" fillId="0" borderId="0" xfId="6" applyFont="1" applyFill="1" applyBorder="1" applyAlignment="1">
      <alignment horizontal="left" vertical="center" wrapText="1"/>
    </xf>
    <xf numFmtId="0" fontId="18" fillId="0" borderId="0" xfId="6" applyFont="1" applyFill="1" applyBorder="1" applyAlignment="1">
      <alignment horizontal="left" vertical="center" wrapText="1"/>
    </xf>
    <xf numFmtId="0" fontId="16" fillId="0" borderId="0" xfId="6" applyFont="1" applyFill="1" applyBorder="1" applyAlignment="1">
      <alignment horizontal="right"/>
    </xf>
    <xf numFmtId="0" fontId="14" fillId="0" borderId="7" xfId="6" applyFont="1" applyFill="1" applyBorder="1" applyAlignment="1">
      <alignment horizontal="left" vertical="justify" wrapText="1"/>
    </xf>
    <xf numFmtId="0" fontId="14" fillId="0" borderId="0" xfId="6" applyFont="1" applyFill="1" applyBorder="1" applyAlignment="1">
      <alignment horizontal="left" vertical="justify" wrapText="1"/>
    </xf>
    <xf numFmtId="0" fontId="18" fillId="0" borderId="0" xfId="6" applyFont="1" applyFill="1" applyBorder="1" applyAlignment="1">
      <alignment horizontal="left" vertical="justify" wrapText="1"/>
    </xf>
    <xf numFmtId="0" fontId="6" fillId="0" borderId="0" xfId="5" applyFont="1" applyFill="1" applyBorder="1" applyAlignment="1" applyProtection="1">
      <alignment vertical="center" wrapText="1"/>
    </xf>
    <xf numFmtId="0" fontId="6" fillId="0" borderId="29" xfId="5" applyFont="1" applyFill="1" applyBorder="1" applyAlignment="1" applyProtection="1">
      <alignment vertical="center" wrapText="1"/>
    </xf>
    <xf numFmtId="0" fontId="6" fillId="0" borderId="30" xfId="5" applyFont="1" applyFill="1" applyBorder="1" applyAlignment="1" applyProtection="1">
      <alignment vertical="center" wrapText="1"/>
    </xf>
    <xf numFmtId="0" fontId="6" fillId="0" borderId="29" xfId="5" applyFont="1" applyFill="1" applyBorder="1" applyAlignment="1" applyProtection="1">
      <alignment horizontal="left" vertical="center" wrapText="1"/>
    </xf>
    <xf numFmtId="0" fontId="13" fillId="0" borderId="30" xfId="5" applyFont="1" applyBorder="1" applyAlignment="1" applyProtection="1">
      <alignment vertical="center" wrapText="1"/>
    </xf>
    <xf numFmtId="0" fontId="6" fillId="0" borderId="30" xfId="5" applyFont="1" applyFill="1" applyBorder="1" applyAlignment="1" applyProtection="1">
      <alignment horizontal="left" vertical="center" wrapText="1"/>
    </xf>
    <xf numFmtId="0" fontId="6" fillId="0" borderId="32" xfId="5" applyFont="1" applyFill="1" applyBorder="1" applyAlignment="1" applyProtection="1">
      <alignment vertical="center" wrapText="1"/>
    </xf>
    <xf numFmtId="0" fontId="12" fillId="2" borderId="34" xfId="5" applyFont="1" applyFill="1" applyBorder="1" applyAlignment="1" applyProtection="1">
      <alignment vertical="center" wrapText="1"/>
    </xf>
    <xf numFmtId="0" fontId="12" fillId="2" borderId="3" xfId="5" applyFont="1" applyFill="1" applyBorder="1" applyAlignment="1" applyProtection="1">
      <alignment horizontal="center" vertical="center" wrapText="1"/>
    </xf>
    <xf numFmtId="0" fontId="12" fillId="2" borderId="3" xfId="5" applyFont="1" applyFill="1" applyBorder="1" applyAlignment="1" applyProtection="1">
      <alignment vertical="center" wrapText="1"/>
    </xf>
    <xf numFmtId="0" fontId="5" fillId="8" borderId="3" xfId="5" applyFont="1" applyFill="1" applyBorder="1" applyAlignment="1" applyProtection="1">
      <alignment vertical="center" wrapText="1"/>
    </xf>
    <xf numFmtId="2" fontId="2" fillId="0" borderId="22" xfId="5" applyNumberFormat="1" applyFont="1" applyBorder="1" applyAlignment="1" applyProtection="1">
      <alignment horizontal="center" vertical="center"/>
      <protection locked="0"/>
    </xf>
    <xf numFmtId="10" fontId="2" fillId="0" borderId="22" xfId="8" applyNumberFormat="1" applyFont="1" applyBorder="1" applyAlignment="1" applyProtection="1">
      <alignment horizontal="center" vertical="center"/>
      <protection locked="0"/>
    </xf>
    <xf numFmtId="2" fontId="2" fillId="0" borderId="22" xfId="9" applyNumberFormat="1" applyFont="1" applyBorder="1" applyAlignment="1" applyProtection="1">
      <alignment horizontal="center" vertical="center"/>
      <protection locked="0"/>
    </xf>
    <xf numFmtId="44" fontId="2" fillId="0" borderId="22" xfId="4" applyFont="1" applyBorder="1" applyAlignment="1" applyProtection="1">
      <alignment horizontal="center" vertical="center"/>
      <protection locked="0"/>
    </xf>
    <xf numFmtId="0" fontId="5" fillId="7" borderId="3" xfId="5" applyFont="1" applyFill="1" applyBorder="1" applyAlignment="1" applyProtection="1">
      <alignment vertical="center" wrapText="1"/>
    </xf>
    <xf numFmtId="0" fontId="3" fillId="0" borderId="32" xfId="5" applyBorder="1" applyAlignment="1" applyProtection="1">
      <alignment vertical="center"/>
    </xf>
    <xf numFmtId="164" fontId="2" fillId="0" borderId="22" xfId="1" applyNumberFormat="1" applyFont="1" applyBorder="1" applyAlignment="1" applyProtection="1">
      <alignment horizontal="center" vertical="center"/>
      <protection locked="0"/>
    </xf>
    <xf numFmtId="0" fontId="3" fillId="0" borderId="14" xfId="5" applyBorder="1" applyAlignment="1" applyProtection="1">
      <alignment vertical="center"/>
    </xf>
    <xf numFmtId="44" fontId="2" fillId="0" borderId="22" xfId="9" applyNumberFormat="1" applyFont="1" applyBorder="1" applyAlignment="1" applyProtection="1">
      <alignment horizontal="center" vertical="center"/>
      <protection locked="0"/>
    </xf>
    <xf numFmtId="43" fontId="2" fillId="0" borderId="22" xfId="1" applyFont="1" applyBorder="1" applyAlignment="1" applyProtection="1">
      <alignment horizontal="center" vertical="center"/>
      <protection locked="0"/>
    </xf>
    <xf numFmtId="44" fontId="2" fillId="0" borderId="22" xfId="1" applyNumberFormat="1" applyFont="1" applyBorder="1" applyAlignment="1" applyProtection="1">
      <alignment vertical="center"/>
      <protection locked="0"/>
    </xf>
    <xf numFmtId="44" fontId="2" fillId="0" borderId="22" xfId="4" applyFont="1" applyBorder="1" applyAlignment="1" applyProtection="1">
      <alignment vertical="center"/>
      <protection locked="0"/>
    </xf>
    <xf numFmtId="0" fontId="5" fillId="6" borderId="3" xfId="5" applyFont="1" applyFill="1" applyBorder="1" applyAlignment="1" applyProtection="1">
      <alignment vertical="center" wrapText="1"/>
    </xf>
    <xf numFmtId="44" fontId="2" fillId="0" borderId="10" xfId="4" applyFont="1" applyBorder="1" applyAlignment="1" applyProtection="1">
      <alignment vertical="center"/>
      <protection locked="0"/>
    </xf>
    <xf numFmtId="44" fontId="2" fillId="0" borderId="10" xfId="4" applyFont="1" applyBorder="1" applyAlignment="1" applyProtection="1">
      <alignment horizontal="center" vertical="center"/>
      <protection locked="0"/>
    </xf>
    <xf numFmtId="44" fontId="2" fillId="0" borderId="10" xfId="1" applyNumberFormat="1" applyFont="1" applyBorder="1" applyAlignment="1" applyProtection="1">
      <alignment vertical="center"/>
      <protection locked="0"/>
    </xf>
    <xf numFmtId="44" fontId="2" fillId="0" borderId="10" xfId="9" applyNumberFormat="1" applyFont="1" applyBorder="1" applyAlignment="1" applyProtection="1">
      <alignment horizontal="center" vertical="center"/>
      <protection locked="0"/>
    </xf>
    <xf numFmtId="0" fontId="3" fillId="0" borderId="28" xfId="5" applyBorder="1" applyAlignment="1" applyProtection="1">
      <alignment vertical="center"/>
      <protection locked="0"/>
    </xf>
    <xf numFmtId="0" fontId="3" fillId="0" borderId="35" xfId="5" applyBorder="1" applyAlignment="1" applyProtection="1">
      <alignment vertical="center"/>
      <protection locked="0"/>
    </xf>
    <xf numFmtId="0" fontId="2" fillId="7" borderId="0" xfId="0" applyFont="1" applyFill="1" applyAlignment="1">
      <alignment horizontal="center"/>
    </xf>
    <xf numFmtId="0" fontId="5" fillId="3" borderId="32" xfId="5" applyFont="1" applyFill="1" applyBorder="1" applyAlignment="1" applyProtection="1">
      <alignment horizontal="center" vertical="center"/>
    </xf>
    <xf numFmtId="0" fontId="5" fillId="3" borderId="31" xfId="5" applyFont="1" applyFill="1" applyBorder="1" applyAlignment="1" applyProtection="1">
      <alignment horizontal="center" vertical="center"/>
    </xf>
    <xf numFmtId="0" fontId="11" fillId="2" borderId="33" xfId="5" applyFont="1" applyFill="1" applyBorder="1" applyAlignment="1" applyProtection="1">
      <alignment horizontal="center" vertical="center" wrapText="1"/>
    </xf>
    <xf numFmtId="0" fontId="11" fillId="2" borderId="6" xfId="5" applyFont="1" applyFill="1" applyBorder="1" applyAlignment="1" applyProtection="1">
      <alignment horizontal="center" vertical="center" wrapText="1"/>
    </xf>
    <xf numFmtId="0" fontId="11" fillId="2" borderId="28" xfId="5" applyFont="1" applyFill="1" applyBorder="1" applyAlignment="1" applyProtection="1">
      <alignment horizontal="center" vertical="center" wrapText="1"/>
    </xf>
    <xf numFmtId="0" fontId="11" fillId="2" borderId="0" xfId="5" applyFont="1" applyFill="1" applyBorder="1" applyAlignment="1" applyProtection="1">
      <alignment horizontal="center" vertical="center" wrapText="1"/>
    </xf>
    <xf numFmtId="0" fontId="6" fillId="0" borderId="28" xfId="5" applyFont="1" applyBorder="1" applyAlignment="1" applyProtection="1">
      <alignment horizontal="left" vertical="center" wrapText="1"/>
    </xf>
    <xf numFmtId="0" fontId="6" fillId="0" borderId="3" xfId="5" applyFont="1" applyBorder="1" applyAlignment="1" applyProtection="1">
      <alignment horizontal="left" vertical="center" wrapText="1"/>
    </xf>
    <xf numFmtId="0" fontId="5" fillId="3" borderId="28" xfId="5" applyFont="1" applyFill="1" applyBorder="1" applyAlignment="1" applyProtection="1">
      <alignment horizontal="left" vertical="center" wrapText="1"/>
    </xf>
    <xf numFmtId="0" fontId="5" fillId="3" borderId="3" xfId="5" applyFont="1" applyFill="1" applyBorder="1" applyAlignment="1" applyProtection="1">
      <alignment horizontal="left" vertical="center" wrapText="1"/>
    </xf>
    <xf numFmtId="0" fontId="5" fillId="6" borderId="14" xfId="5" applyFont="1" applyFill="1" applyBorder="1" applyAlignment="1" applyProtection="1">
      <alignment horizontal="center" vertical="center" wrapText="1"/>
    </xf>
    <xf numFmtId="0" fontId="5" fillId="6" borderId="30" xfId="5" applyFont="1" applyFill="1" applyBorder="1" applyAlignment="1" applyProtection="1">
      <alignment horizontal="center" vertical="center" wrapText="1"/>
    </xf>
    <xf numFmtId="0" fontId="5" fillId="7" borderId="28" xfId="5" applyFont="1" applyFill="1" applyBorder="1" applyAlignment="1" applyProtection="1">
      <alignment horizontal="center" vertical="center" wrapText="1"/>
    </xf>
    <xf numFmtId="0" fontId="5" fillId="7" borderId="0" xfId="5" applyFont="1" applyFill="1" applyBorder="1" applyAlignment="1" applyProtection="1">
      <alignment horizontal="center" vertical="center" wrapText="1"/>
    </xf>
    <xf numFmtId="0" fontId="5" fillId="8" borderId="32" xfId="5" applyFont="1" applyFill="1" applyBorder="1" applyAlignment="1" applyProtection="1">
      <alignment horizontal="center" vertical="center" wrapText="1"/>
    </xf>
    <xf numFmtId="0" fontId="5" fillId="8" borderId="29" xfId="5" applyFont="1" applyFill="1" applyBorder="1" applyAlignment="1" applyProtection="1">
      <alignment horizontal="center" vertical="center" wrapText="1"/>
    </xf>
    <xf numFmtId="0" fontId="4" fillId="0" borderId="5" xfId="5" applyFont="1" applyBorder="1" applyAlignment="1" applyProtection="1">
      <alignment horizontal="center" vertical="center"/>
    </xf>
    <xf numFmtId="0" fontId="5" fillId="0" borderId="8" xfId="5" applyFont="1" applyBorder="1" applyAlignment="1" applyProtection="1">
      <alignment horizontal="center" vertical="center" wrapText="1"/>
      <protection locked="0"/>
    </xf>
    <xf numFmtId="0" fontId="5" fillId="0" borderId="12" xfId="5" applyFont="1" applyBorder="1" applyAlignment="1" applyProtection="1">
      <alignment horizontal="center" vertical="center" wrapText="1"/>
      <protection locked="0"/>
    </xf>
    <xf numFmtId="0" fontId="5" fillId="0" borderId="17" xfId="5" applyFont="1" applyBorder="1" applyAlignment="1" applyProtection="1">
      <alignment horizontal="center" vertical="center" wrapText="1"/>
      <protection locked="0"/>
    </xf>
    <xf numFmtId="0" fontId="6" fillId="0" borderId="0" xfId="5" applyFont="1" applyAlignment="1" applyProtection="1">
      <alignment horizontal="left" vertical="center" wrapText="1"/>
    </xf>
    <xf numFmtId="0" fontId="12" fillId="2" borderId="6" xfId="5" applyFont="1" applyFill="1" applyBorder="1" applyAlignment="1" applyProtection="1">
      <alignment horizontal="center" vertical="center" wrapText="1"/>
    </xf>
    <xf numFmtId="0" fontId="12" fillId="2" borderId="0" xfId="5" applyFont="1" applyFill="1" applyBorder="1" applyAlignment="1" applyProtection="1">
      <alignment horizontal="center" vertical="center" wrapText="1"/>
    </xf>
    <xf numFmtId="165" fontId="5" fillId="0" borderId="8" xfId="0" applyNumberFormat="1" applyFont="1" applyBorder="1" applyAlignment="1" applyProtection="1">
      <alignment horizontal="center" vertical="center" wrapText="1"/>
      <protection locked="0"/>
    </xf>
    <xf numFmtId="165" fontId="5" fillId="0" borderId="12" xfId="0" applyNumberFormat="1" applyFont="1" applyBorder="1" applyAlignment="1" applyProtection="1">
      <alignment horizontal="center" vertical="center" wrapText="1"/>
      <protection locked="0"/>
    </xf>
    <xf numFmtId="165" fontId="5" fillId="0" borderId="17" xfId="0" applyNumberFormat="1" applyFont="1" applyBorder="1" applyAlignment="1" applyProtection="1">
      <alignment horizontal="center" vertical="center" wrapText="1"/>
      <protection locked="0"/>
    </xf>
    <xf numFmtId="0" fontId="14" fillId="0" borderId="7" xfId="6" applyFont="1" applyFill="1" applyBorder="1" applyAlignment="1">
      <alignment horizontal="left" vertical="justify" wrapText="1"/>
    </xf>
    <xf numFmtId="0" fontId="14" fillId="0" borderId="0" xfId="6" applyFont="1" applyFill="1" applyBorder="1" applyAlignment="1">
      <alignment horizontal="left" vertical="justify" wrapText="1"/>
    </xf>
    <xf numFmtId="0" fontId="18" fillId="0" borderId="0" xfId="6" applyFont="1" applyFill="1" applyBorder="1" applyAlignment="1">
      <alignment horizontal="left" vertical="justify" wrapText="1"/>
    </xf>
    <xf numFmtId="0" fontId="16" fillId="0" borderId="0" xfId="6" applyFont="1" applyFill="1" applyBorder="1" applyAlignment="1">
      <alignment horizontal="right"/>
    </xf>
    <xf numFmtId="0" fontId="24" fillId="6" borderId="7" xfId="6" applyFont="1" applyFill="1" applyBorder="1" applyAlignment="1">
      <alignment horizontal="center"/>
    </xf>
    <xf numFmtId="0" fontId="24" fillId="6" borderId="0" xfId="6" applyFont="1" applyFill="1" applyBorder="1" applyAlignment="1">
      <alignment horizontal="center"/>
    </xf>
    <xf numFmtId="0" fontId="24" fillId="6" borderId="16" xfId="6" applyFont="1" applyFill="1" applyBorder="1" applyAlignment="1">
      <alignment horizontal="center"/>
    </xf>
    <xf numFmtId="0" fontId="24" fillId="8" borderId="7" xfId="6" applyFont="1" applyFill="1" applyBorder="1" applyAlignment="1">
      <alignment horizontal="center"/>
    </xf>
    <xf numFmtId="0" fontId="24" fillId="8" borderId="0" xfId="6" applyFont="1" applyFill="1" applyBorder="1" applyAlignment="1">
      <alignment horizontal="center"/>
    </xf>
    <xf numFmtId="0" fontId="24" fillId="8" borderId="16" xfId="6" applyFont="1" applyFill="1" applyBorder="1" applyAlignment="1">
      <alignment horizontal="center"/>
    </xf>
    <xf numFmtId="0" fontId="24" fillId="7" borderId="7" xfId="6" applyFont="1" applyFill="1" applyBorder="1" applyAlignment="1">
      <alignment horizontal="center"/>
    </xf>
    <xf numFmtId="0" fontId="24" fillId="7" borderId="0" xfId="6" applyFont="1" applyFill="1" applyBorder="1" applyAlignment="1">
      <alignment horizontal="center"/>
    </xf>
    <xf numFmtId="0" fontId="24" fillId="7" borderId="16" xfId="6" applyFont="1" applyFill="1" applyBorder="1" applyAlignment="1">
      <alignment horizontal="center"/>
    </xf>
    <xf numFmtId="0" fontId="26" fillId="0" borderId="0" xfId="6" applyFont="1" applyBorder="1" applyAlignment="1">
      <alignment horizontal="center" vertical="center" wrapText="1"/>
    </xf>
    <xf numFmtId="0" fontId="14" fillId="0" borderId="7" xfId="6" applyFont="1" applyFill="1" applyBorder="1" applyAlignment="1">
      <alignment horizontal="left" vertical="center" wrapText="1"/>
    </xf>
    <xf numFmtId="0" fontId="14" fillId="0" borderId="0" xfId="6" applyFont="1" applyFill="1" applyBorder="1" applyAlignment="1">
      <alignment horizontal="left" vertical="center" wrapText="1"/>
    </xf>
    <xf numFmtId="0" fontId="18" fillId="0" borderId="0" xfId="6" applyFont="1" applyFill="1" applyBorder="1" applyAlignment="1">
      <alignment horizontal="left" vertical="center" wrapText="1"/>
    </xf>
    <xf numFmtId="0" fontId="14" fillId="0" borderId="7" xfId="6" applyFont="1" applyFill="1" applyBorder="1" applyAlignment="1">
      <alignment horizontal="center"/>
    </xf>
    <xf numFmtId="0" fontId="14" fillId="0" borderId="0" xfId="6" applyFont="1" applyFill="1" applyBorder="1" applyAlignment="1">
      <alignment horizontal="center"/>
    </xf>
    <xf numFmtId="0" fontId="19" fillId="0" borderId="26" xfId="6" applyFont="1" applyFill="1" applyBorder="1" applyAlignment="1">
      <alignment horizontal="center"/>
    </xf>
    <xf numFmtId="0" fontId="19" fillId="0" borderId="24" xfId="6" applyFont="1" applyFill="1" applyBorder="1" applyAlignment="1">
      <alignment horizontal="center"/>
    </xf>
    <xf numFmtId="0" fontId="19" fillId="0" borderId="27" xfId="6" applyFont="1" applyFill="1" applyBorder="1" applyAlignment="1">
      <alignment horizontal="center"/>
    </xf>
    <xf numFmtId="0" fontId="19" fillId="0" borderId="7" xfId="6" applyFont="1" applyFill="1" applyBorder="1" applyAlignment="1">
      <alignment horizontal="center"/>
    </xf>
    <xf numFmtId="0" fontId="19" fillId="0" borderId="0" xfId="6" applyFont="1" applyFill="1" applyBorder="1" applyAlignment="1">
      <alignment horizontal="center"/>
    </xf>
    <xf numFmtId="0" fontId="19" fillId="0" borderId="16" xfId="6" applyFont="1" applyFill="1" applyBorder="1" applyAlignment="1">
      <alignment horizontal="center"/>
    </xf>
  </cellXfs>
  <cellStyles count="11">
    <cellStyle name="Millares" xfId="1" builtinId="3"/>
    <cellStyle name="Millares 2" xfId="2" xr:uid="{00000000-0005-0000-0000-000001000000}"/>
    <cellStyle name="Millares_razones sept 2004 cpcc" xfId="3" xr:uid="{00000000-0005-0000-0000-000002000000}"/>
    <cellStyle name="Moneda" xfId="4" builtinId="4"/>
    <cellStyle name="Normal" xfId="0" builtinId="0"/>
    <cellStyle name="Normal 2" xfId="5" xr:uid="{00000000-0005-0000-0000-000005000000}"/>
    <cellStyle name="Normal 3" xfId="6" xr:uid="{00000000-0005-0000-0000-000006000000}"/>
    <cellStyle name="Normal_Relación de Consultores" xfId="7" xr:uid="{00000000-0005-0000-0000-000007000000}"/>
    <cellStyle name="Porcentaje" xfId="8" builtinId="5"/>
    <cellStyle name="Porcentual 2" xfId="9" xr:uid="{00000000-0005-0000-0000-000009000000}"/>
    <cellStyle name="Porcentual 3" xfId="10" xr:uid="{00000000-0005-0000-0000-00000A000000}"/>
  </cellStyles>
  <dxfs count="874"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</dxfs>
  <tableStyles count="0" defaultTableStyle="TableStyleMedium9" defaultPivotStyle="PivotStyleLight16"/>
  <colors>
    <mruColors>
      <color rgb="FF66FF99"/>
      <color rgb="FFFFE7FF"/>
      <color rgb="FFFF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'Anexo 5'!$C$12</c:f>
              <c:strCache>
                <c:ptCount val="1"/>
                <c:pt idx="0">
                  <c:v>Peso de cajas vendidas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5'!$E$12:$P$12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2-4576-8E32-AAB779309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80380960"/>
        <c:axId val="1380384288"/>
      </c:lineChart>
      <c:catAx>
        <c:axId val="13803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66FF99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384288"/>
        <c:crosses val="autoZero"/>
        <c:auto val="1"/>
        <c:lblAlgn val="ctr"/>
        <c:lblOffset val="100"/>
        <c:noMultiLvlLbl val="0"/>
      </c:catAx>
      <c:valAx>
        <c:axId val="138038428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3809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rgbClr val="66FF99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Conversión alimenticia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'Anexo 5'!$C$24</c:f>
              <c:strCache>
                <c:ptCount val="1"/>
                <c:pt idx="0">
                  <c:v>Conversión alimenticia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5'!$E$24:$P$24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F1-43FD-A85A-5557AB36D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0349344"/>
        <c:axId val="1380352256"/>
      </c:barChart>
      <c:catAx>
        <c:axId val="138034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352256"/>
        <c:crosses val="autoZero"/>
        <c:auto val="1"/>
        <c:lblAlgn val="ctr"/>
        <c:lblOffset val="100"/>
        <c:noMultiLvlLbl val="0"/>
      </c:catAx>
      <c:valAx>
        <c:axId val="138035225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3493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85787486515641"/>
          <c:y val="0.15362903225806451"/>
          <c:w val="0.8102930980366122"/>
          <c:h val="0.49750089605734765"/>
        </c:manualLayout>
      </c:layout>
      <c:barChart>
        <c:barDir val="col"/>
        <c:grouping val="clustered"/>
        <c:varyColors val="0"/>
        <c:ser>
          <c:idx val="1"/>
          <c:order val="0"/>
          <c:tx>
            <c:v>Costo Alimento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5'!$E$23:$P$23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B-40AF-B20A-40E9EAE29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2752528"/>
        <c:axId val="1382762096"/>
      </c:barChart>
      <c:catAx>
        <c:axId val="13827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2762096"/>
        <c:crosses val="autoZero"/>
        <c:auto val="1"/>
        <c:lblAlgn val="ctr"/>
        <c:lblOffset val="100"/>
        <c:noMultiLvlLbl val="0"/>
      </c:catAx>
      <c:valAx>
        <c:axId val="138276209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27525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85787486515641"/>
          <c:y val="0.1763888888888889"/>
          <c:w val="0.82743080885407005"/>
          <c:h val="0.47474103942652329"/>
        </c:manualLayout>
      </c:layout>
      <c:barChart>
        <c:barDir val="col"/>
        <c:grouping val="clustered"/>
        <c:varyColors val="0"/>
        <c:ser>
          <c:idx val="2"/>
          <c:order val="0"/>
          <c:tx>
            <c:v>Complemento alimenticio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5'!$E$26:$P$26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5A-4353-9411-22227DEB8C64}"/>
            </c:ext>
          </c:extLst>
        </c:ser>
        <c:ser>
          <c:idx val="3"/>
          <c:order val="1"/>
          <c:tx>
            <c:v>Medicamento Prev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5'!$E$27:$P$27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5A-4353-9411-22227DEB8C64}"/>
            </c:ext>
          </c:extLst>
        </c:ser>
        <c:ser>
          <c:idx val="4"/>
          <c:order val="2"/>
          <c:tx>
            <c:v>Material Vet</c:v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5'!$E$28:$P$28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5A-4353-9411-22227DEB8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2752528"/>
        <c:axId val="1382762096"/>
      </c:barChart>
      <c:catAx>
        <c:axId val="13827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2762096"/>
        <c:crosses val="autoZero"/>
        <c:auto val="1"/>
        <c:lblAlgn val="ctr"/>
        <c:lblOffset val="100"/>
        <c:noMultiLvlLbl val="0"/>
      </c:catAx>
      <c:valAx>
        <c:axId val="138276209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27525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Porcentaje Postura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'Anexo 5'!$C$20</c:f>
              <c:strCache>
                <c:ptCount val="1"/>
                <c:pt idx="0">
                  <c:v>Porcentaje Postura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5'!$E$20:$P$20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1-494D-8C41-79F03956C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0349344"/>
        <c:axId val="1380352256"/>
      </c:barChart>
      <c:catAx>
        <c:axId val="138034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352256"/>
        <c:crosses val="autoZero"/>
        <c:auto val="1"/>
        <c:lblAlgn val="ctr"/>
        <c:lblOffset val="100"/>
        <c:noMultiLvlLbl val="0"/>
      </c:catAx>
      <c:valAx>
        <c:axId val="138035225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3493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85787486515641"/>
          <c:y val="0.16500896057347669"/>
          <c:w val="0.81714818236359532"/>
          <c:h val="0.48612096774193547"/>
        </c:manualLayout>
      </c:layout>
      <c:barChart>
        <c:barDir val="col"/>
        <c:grouping val="clustered"/>
        <c:varyColors val="0"/>
        <c:ser>
          <c:idx val="0"/>
          <c:order val="0"/>
          <c:tx>
            <c:v>Alimento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0" tIns="0" rIns="3810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5'!$E$22:$P$22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9A-4634-BEB2-169138D01282}"/>
            </c:ext>
          </c:extLst>
        </c:ser>
        <c:ser>
          <c:idx val="5"/>
          <c:order val="1"/>
          <c:tx>
            <c:v>Gastos Drectos</c:v>
          </c:tx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0" tIns="1905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5'!$E$29:$P$29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F9A-4634-BEB2-169138D01282}"/>
            </c:ext>
          </c:extLst>
        </c:ser>
        <c:ser>
          <c:idx val="6"/>
          <c:order val="2"/>
          <c:tx>
            <c:v>Sueldos</c:v>
          </c:tx>
          <c:spPr>
            <a:gradFill rotWithShape="1">
              <a:gsLst>
                <a:gs pos="0">
                  <a:schemeClr val="accent1">
                    <a:lumMod val="60000"/>
                    <a:tint val="50000"/>
                    <a:satMod val="300000"/>
                  </a:schemeClr>
                </a:gs>
                <a:gs pos="35000">
                  <a:schemeClr val="accent1">
                    <a:lumMod val="60000"/>
                    <a:tint val="37000"/>
                    <a:satMod val="300000"/>
                  </a:schemeClr>
                </a:gs>
                <a:gs pos="100000">
                  <a:schemeClr val="accent1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5'!$E$30:$P$30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F9A-4634-BEB2-169138D0128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60"/>
        <c:axId val="1382752528"/>
        <c:axId val="1382762096"/>
      </c:barChart>
      <c:catAx>
        <c:axId val="13827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2762096"/>
        <c:crosses val="autoZero"/>
        <c:auto val="1"/>
        <c:lblAlgn val="ctr"/>
        <c:lblOffset val="100"/>
        <c:noMultiLvlLbl val="0"/>
      </c:catAx>
      <c:valAx>
        <c:axId val="138276209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27525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'Anexo 5'!$C$17</c:f>
              <c:strCache>
                <c:ptCount val="1"/>
                <c:pt idx="0">
                  <c:v>Muertes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5'!$E$17:$P$17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5-4B16-A0DC-79CCE19A4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80379712"/>
        <c:axId val="1380380128"/>
      </c:lineChart>
      <c:catAx>
        <c:axId val="138037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380128"/>
        <c:crosses val="autoZero"/>
        <c:auto val="1"/>
        <c:lblAlgn val="ctr"/>
        <c:lblOffset val="100"/>
        <c:noMultiLvlLbl val="0"/>
      </c:catAx>
      <c:valAx>
        <c:axId val="138038012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3797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'Anexo 5'!$C$19</c:f>
              <c:strCache>
                <c:ptCount val="1"/>
                <c:pt idx="0">
                  <c:v>Costo por muerte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5'!$E$19:$P$19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E-49CB-B593-8910AA4F3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82785808"/>
        <c:axId val="1382769584"/>
      </c:lineChart>
      <c:catAx>
        <c:axId val="13827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2769584"/>
        <c:crosses val="autoZero"/>
        <c:auto val="1"/>
        <c:lblAlgn val="ctr"/>
        <c:lblOffset val="100"/>
        <c:noMultiLvlLbl val="0"/>
      </c:catAx>
      <c:valAx>
        <c:axId val="1382769584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27858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'Anexo 5'!$C$32</c:f>
              <c:strCache>
                <c:ptCount val="1"/>
                <c:pt idx="0">
                  <c:v>Costo gallina crianza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5'!$E$32:$P$32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9-4A7C-B4C6-5FD7662DA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80343520"/>
        <c:axId val="1380326464"/>
      </c:lineChart>
      <c:catAx>
        <c:axId val="13803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326464"/>
        <c:crosses val="autoZero"/>
        <c:auto val="1"/>
        <c:lblAlgn val="ctr"/>
        <c:lblOffset val="100"/>
        <c:noMultiLvlLbl val="0"/>
      </c:catAx>
      <c:valAx>
        <c:axId val="1380326464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3435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rgbClr val="FFCCFF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85814455231932"/>
          <c:y val="6.2589605734767031E-2"/>
          <c:w val="0.50868176914778851"/>
          <c:h val="0.62268010752688174"/>
        </c:manualLayout>
      </c:layout>
      <c:lineChart>
        <c:grouping val="standard"/>
        <c:varyColors val="0"/>
        <c:ser>
          <c:idx val="0"/>
          <c:order val="0"/>
          <c:tx>
            <c:v>Alimento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5'!$E$33:$P$33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E-4500-9060-12F808AF969A}"/>
            </c:ext>
          </c:extLst>
        </c:ser>
        <c:ser>
          <c:idx val="1"/>
          <c:order val="1"/>
          <c:tx>
            <c:v>Costo Alimento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5'!$E$34:$P$34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E-4500-9060-12F808AF969A}"/>
            </c:ext>
          </c:extLst>
        </c:ser>
        <c:ser>
          <c:idx val="2"/>
          <c:order val="2"/>
          <c:tx>
            <c:v>Complemento alimenticio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5'!$E$35:$P$35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8E-4500-9060-12F808AF969A}"/>
            </c:ext>
          </c:extLst>
        </c:ser>
        <c:ser>
          <c:idx val="3"/>
          <c:order val="3"/>
          <c:tx>
            <c:v>Medicamento Prev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5'!$E$36:$P$36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8E-4500-9060-12F808AF969A}"/>
            </c:ext>
          </c:extLst>
        </c:ser>
        <c:ser>
          <c:idx val="4"/>
          <c:order val="4"/>
          <c:tx>
            <c:v>Material Vet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5'!$E$37:$P$37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8E-4500-9060-12F808AF969A}"/>
            </c:ext>
          </c:extLst>
        </c:ser>
        <c:ser>
          <c:idx val="5"/>
          <c:order val="5"/>
          <c:tx>
            <c:v>Gastos Directos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5'!$E$38:$P$38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8E-4500-9060-12F808AF969A}"/>
            </c:ext>
          </c:extLst>
        </c:ser>
        <c:ser>
          <c:idx val="6"/>
          <c:order val="6"/>
          <c:tx>
            <c:v>Sueldos</c:v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5'!$E$39:$P$39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8E-4500-9060-12F808AF9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80375552"/>
        <c:axId val="1380376384"/>
      </c:lineChart>
      <c:catAx>
        <c:axId val="138037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376384"/>
        <c:crosses val="autoZero"/>
        <c:auto val="1"/>
        <c:lblAlgn val="ctr"/>
        <c:lblOffset val="100"/>
        <c:noMultiLvlLbl val="0"/>
      </c:catAx>
      <c:valAx>
        <c:axId val="1380376384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3755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34034519956845"/>
          <c:y val="5.7245967741935487E-2"/>
          <c:w val="0.27610949298813375"/>
          <c:h val="0.88550806451612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rgbClr val="FFCCFF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'Anexo 5'!$C$14</c:f>
              <c:strCache>
                <c:ptCount val="1"/>
                <c:pt idx="0">
                  <c:v>Días de recolección vs Vendidos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5'!$E$14:$P$14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2-438B-9E92-1E88CF8F6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22638960"/>
        <c:axId val="1522640208"/>
      </c:lineChart>
      <c:catAx>
        <c:axId val="152263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2640208"/>
        <c:crosses val="autoZero"/>
        <c:auto val="1"/>
        <c:lblAlgn val="ctr"/>
        <c:lblOffset val="100"/>
        <c:noMultiLvlLbl val="0"/>
      </c:catAx>
      <c:valAx>
        <c:axId val="152264020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26389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rgbClr val="66FF99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53101402373247"/>
          <c:y val="0.24395788530465951"/>
          <c:w val="0.83779368932038834"/>
          <c:h val="0.448826164874551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'Anexo 5'!$C$21</c:f>
              <c:strCache>
                <c:ptCount val="1"/>
                <c:pt idx="0">
                  <c:v>Kilos por caja recolectados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381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5'!$E$21:$P$21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BC-4428-978F-D47C4742E78F}"/>
            </c:ext>
          </c:extLst>
        </c:ser>
        <c:ser>
          <c:idx val="3"/>
          <c:order val="1"/>
          <c:tx>
            <c:strRef>
              <c:f>'Anexo 5'!$C$25</c:f>
              <c:strCache>
                <c:ptCount val="1"/>
                <c:pt idx="0">
                  <c:v>Costo Conversión alimenticia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635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0" tIns="0" rIns="0" bIns="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5'!$E$25:$P$25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BC-4428-978F-D47C4742E7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70"/>
        <c:axId val="1380349344"/>
        <c:axId val="1380352256"/>
      </c:barChart>
      <c:catAx>
        <c:axId val="138034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352256"/>
        <c:crosses val="autoZero"/>
        <c:auto val="1"/>
        <c:lblAlgn val="ctr"/>
        <c:lblOffset val="100"/>
        <c:noMultiLvlLbl val="0"/>
      </c:catAx>
      <c:valAx>
        <c:axId val="138035225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3493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171449</xdr:rowOff>
    </xdr:from>
    <xdr:to>
      <xdr:col>2</xdr:col>
      <xdr:colOff>2775</xdr:colOff>
      <xdr:row>15</xdr:row>
      <xdr:rowOff>3149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650F67-AC09-4ED9-BEBA-4E433A3FD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4</xdr:col>
      <xdr:colOff>54</xdr:colOff>
      <xdr:row>15</xdr:row>
      <xdr:rowOff>3150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4FC74B-64F0-444F-9B15-EB5981663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4</xdr:col>
      <xdr:colOff>54</xdr:colOff>
      <xdr:row>29</xdr:row>
      <xdr:rowOff>3150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A5C4ED-A3FB-4F05-AA9F-37BDB4801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10</xdr:col>
      <xdr:colOff>2775</xdr:colOff>
      <xdr:row>15</xdr:row>
      <xdr:rowOff>3150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D26D45E-E3FE-44D1-BE41-F058A36B8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10</xdr:col>
      <xdr:colOff>2775</xdr:colOff>
      <xdr:row>29</xdr:row>
      <xdr:rowOff>3150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F609BF9-A3FB-4AD5-914A-A99DC611A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12</xdr:col>
      <xdr:colOff>2775</xdr:colOff>
      <xdr:row>15</xdr:row>
      <xdr:rowOff>3150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C1FA10D-ED4E-491F-8DAB-59C29C7A1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12</xdr:col>
      <xdr:colOff>2775</xdr:colOff>
      <xdr:row>29</xdr:row>
      <xdr:rowOff>3150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9A60E6-BD85-405A-A385-0C0017FA0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2</xdr:col>
      <xdr:colOff>2775</xdr:colOff>
      <xdr:row>29</xdr:row>
      <xdr:rowOff>3150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B8DF46E-E5A2-4F32-81C3-38A6B90C0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6</xdr:col>
      <xdr:colOff>2775</xdr:colOff>
      <xdr:row>15</xdr:row>
      <xdr:rowOff>3150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D301CBA-1ED4-49FE-82FE-BDDBA4C9E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8</xdr:col>
      <xdr:colOff>2775</xdr:colOff>
      <xdr:row>15</xdr:row>
      <xdr:rowOff>3150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C025443-1628-4A7E-AAF4-1BB3D7EA0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6</xdr:col>
      <xdr:colOff>54</xdr:colOff>
      <xdr:row>29</xdr:row>
      <xdr:rowOff>3150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239A0F2-E87D-479A-8AF5-5BB324313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8</xdr:col>
      <xdr:colOff>54</xdr:colOff>
      <xdr:row>29</xdr:row>
      <xdr:rowOff>3150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54D9C8D-3F7A-4445-8EEA-5B6ED072A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E097-C880-42A2-A960-4CF39C66D746}">
  <dimension ref="B2:L20"/>
  <sheetViews>
    <sheetView showGridLines="0" tabSelected="1" zoomScale="50" zoomScaleNormal="50" workbookViewId="0">
      <selection activeCell="G6" sqref="G6"/>
    </sheetView>
  </sheetViews>
  <sheetFormatPr baseColWidth="10" defaultColWidth="2.7109375" defaultRowHeight="13.5" customHeight="1"/>
  <cols>
    <col min="2" max="2" width="55.5703125" customWidth="1"/>
    <col min="4" max="4" width="55.5703125" customWidth="1"/>
    <col min="5" max="5" width="2.7109375" customWidth="1"/>
    <col min="6" max="6" width="55.5703125" customWidth="1"/>
    <col min="7" max="7" width="2.7109375" customWidth="1"/>
    <col min="8" max="8" width="55.5703125" customWidth="1"/>
    <col min="9" max="9" width="2.85546875" customWidth="1"/>
    <col min="10" max="10" width="55.5703125" customWidth="1"/>
    <col min="12" max="12" width="55.5703125" customWidth="1"/>
    <col min="14" max="14" width="52.7109375" customWidth="1"/>
    <col min="16" max="16" width="52.7109375" customWidth="1"/>
    <col min="18" max="18" width="52.7109375" customWidth="1"/>
    <col min="20" max="20" width="52.7109375" customWidth="1"/>
    <col min="22" max="22" width="52.7109375" customWidth="1"/>
    <col min="24" max="24" width="52.7109375" customWidth="1"/>
  </cols>
  <sheetData>
    <row r="2" spans="2:12" ht="13.5" customHeight="1">
      <c r="B2" s="146" t="s">
        <v>325</v>
      </c>
      <c r="D2" s="219" t="s">
        <v>305</v>
      </c>
      <c r="E2" s="219"/>
      <c r="F2" s="219"/>
      <c r="G2" s="147"/>
      <c r="H2" s="147"/>
      <c r="I2" s="149"/>
      <c r="J2" s="150" t="s">
        <v>329</v>
      </c>
      <c r="L2" s="148" t="s">
        <v>304</v>
      </c>
    </row>
    <row r="20" spans="2:2" ht="13.5" customHeight="1">
      <c r="B20" s="161" t="s">
        <v>210</v>
      </c>
    </row>
  </sheetData>
  <mergeCells count="1">
    <mergeCell ref="D2:F2"/>
  </mergeCells>
  <pageMargins left="0.7" right="0.7" top="0.75" bottom="0.75" header="0.3" footer="0.3"/>
  <pageSetup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2F7D4-1200-4106-A565-CC5537CAD256}">
  <sheetPr>
    <pageSetUpPr fitToPage="1"/>
  </sheetPr>
  <dimension ref="A1:O889"/>
  <sheetViews>
    <sheetView topLeftCell="E1" workbookViewId="0">
      <selection activeCell="A3" sqref="A1:N1048576"/>
    </sheetView>
  </sheetViews>
  <sheetFormatPr baseColWidth="10" defaultRowHeight="12.75"/>
  <cols>
    <col min="1" max="1" width="17.85546875" style="27" customWidth="1"/>
    <col min="2" max="2" width="18" style="27" customWidth="1"/>
    <col min="3" max="3" width="3.28515625" style="27" bestFit="1" customWidth="1"/>
    <col min="4" max="4" width="14.28515625" style="27" customWidth="1"/>
    <col min="5" max="5" width="25.140625" style="27" bestFit="1" customWidth="1"/>
    <col min="6" max="6" width="14.85546875" style="27" bestFit="1" customWidth="1"/>
    <col min="7" max="10" width="14.85546875" style="27" customWidth="1"/>
    <col min="11" max="11" width="12.42578125" style="27" customWidth="1"/>
    <col min="12" max="16384" width="11.42578125" style="27"/>
  </cols>
  <sheetData>
    <row r="1" spans="1:15">
      <c r="A1" s="265" t="s">
        <v>228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7"/>
      <c r="O1" s="45"/>
    </row>
    <row r="2" spans="1:15">
      <c r="A2" s="268" t="s">
        <v>332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0"/>
      <c r="O2" s="45"/>
    </row>
    <row r="3" spans="1:15">
      <c r="A3" s="87"/>
      <c r="B3" s="28"/>
      <c r="C3" s="28"/>
      <c r="D3" s="28"/>
      <c r="E3" s="28"/>
      <c r="F3" s="28"/>
      <c r="G3" s="28"/>
      <c r="H3" s="28"/>
      <c r="I3" s="28"/>
      <c r="J3" s="28"/>
      <c r="K3" s="28"/>
      <c r="L3" s="29"/>
      <c r="M3" s="29"/>
      <c r="N3" s="81"/>
      <c r="O3" s="45"/>
    </row>
    <row r="4" spans="1:15" ht="15">
      <c r="A4" s="253" t="s">
        <v>306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5"/>
      <c r="O4" s="45"/>
    </row>
    <row r="5" spans="1:15" s="123" customFormat="1" ht="11.25">
      <c r="A5" s="120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121"/>
      <c r="O5" s="122"/>
    </row>
    <row r="6" spans="1:15">
      <c r="A6" s="88" t="s">
        <v>298</v>
      </c>
      <c r="B6" s="31"/>
      <c r="C6" s="31"/>
      <c r="D6" s="31"/>
      <c r="E6" s="28"/>
      <c r="F6" s="28"/>
      <c r="G6" s="28"/>
      <c r="H6" s="28"/>
      <c r="I6" s="28"/>
      <c r="J6" s="28"/>
      <c r="K6" s="28"/>
      <c r="L6" s="249"/>
      <c r="M6" s="249"/>
      <c r="N6" s="81"/>
      <c r="O6" s="45"/>
    </row>
    <row r="7" spans="1:15">
      <c r="A7" s="87"/>
      <c r="B7" s="28"/>
      <c r="C7" s="28"/>
      <c r="D7" s="28"/>
      <c r="E7" s="28"/>
      <c r="F7" s="28"/>
      <c r="G7" s="28"/>
      <c r="H7" s="140" t="s">
        <v>324</v>
      </c>
      <c r="I7" s="39"/>
      <c r="J7" s="39"/>
      <c r="K7" s="28"/>
      <c r="L7" s="28" t="s">
        <v>220</v>
      </c>
      <c r="M7" s="28"/>
      <c r="N7" s="79"/>
      <c r="O7" s="45"/>
    </row>
    <row r="8" spans="1:15" ht="12.75" customHeight="1">
      <c r="A8" s="260" t="s">
        <v>309</v>
      </c>
      <c r="B8" s="261"/>
      <c r="C8" s="261"/>
      <c r="D8" s="262"/>
      <c r="E8" s="262"/>
      <c r="F8" s="262"/>
      <c r="G8" s="153"/>
      <c r="H8" s="259" t="str">
        <f>+"El peso promedio de las cajas  vendidas fue de "&amp;VALUE(D11)&amp;" kg."</f>
        <v>El peso promedio de las cajas  vendidas fue de 0 kg.</v>
      </c>
      <c r="I8" s="259"/>
      <c r="J8" s="259"/>
      <c r="K8" s="28"/>
      <c r="L8" s="31"/>
      <c r="M8" s="31"/>
      <c r="N8" s="82"/>
      <c r="O8" s="45"/>
    </row>
    <row r="9" spans="1:15">
      <c r="A9" s="260"/>
      <c r="B9" s="261"/>
      <c r="C9" s="261"/>
      <c r="D9" s="262"/>
      <c r="E9" s="262"/>
      <c r="F9" s="262"/>
      <c r="G9" s="153"/>
      <c r="H9" s="259"/>
      <c r="I9" s="259"/>
      <c r="J9" s="259"/>
      <c r="K9" s="28"/>
      <c r="L9" s="31"/>
      <c r="M9" s="31"/>
      <c r="N9" s="82"/>
      <c r="O9" s="45"/>
    </row>
    <row r="10" spans="1:15">
      <c r="A10" s="155"/>
      <c r="B10" s="156"/>
      <c r="C10" s="156"/>
      <c r="D10" s="157"/>
      <c r="E10" s="157"/>
      <c r="F10" s="157"/>
      <c r="G10" s="157"/>
      <c r="H10" s="259"/>
      <c r="I10" s="259"/>
      <c r="J10" s="259"/>
      <c r="K10" s="28"/>
      <c r="L10" s="31"/>
      <c r="M10" s="31"/>
      <c r="N10" s="82"/>
      <c r="O10" s="45"/>
    </row>
    <row r="11" spans="1:15">
      <c r="A11" s="263" t="s">
        <v>299</v>
      </c>
      <c r="B11" s="264"/>
      <c r="C11" s="28" t="s">
        <v>221</v>
      </c>
      <c r="D11" s="130"/>
      <c r="E11" s="106"/>
      <c r="F11" s="32"/>
      <c r="G11" s="32"/>
      <c r="H11" s="259"/>
      <c r="I11" s="259"/>
      <c r="J11" s="259"/>
      <c r="K11" s="104"/>
      <c r="L11" s="31"/>
      <c r="M11" s="31"/>
      <c r="N11" s="82"/>
      <c r="O11" s="45"/>
    </row>
    <row r="12" spans="1:15">
      <c r="A12" s="87"/>
      <c r="B12" s="28"/>
      <c r="C12" s="28"/>
      <c r="D12" s="106"/>
      <c r="E12" s="106"/>
      <c r="F12" s="32"/>
      <c r="G12" s="32"/>
      <c r="H12" s="32"/>
      <c r="I12" s="32"/>
      <c r="J12" s="32"/>
      <c r="K12" s="105"/>
      <c r="L12" s="31"/>
      <c r="M12" s="31"/>
      <c r="N12" s="82"/>
      <c r="O12" s="45"/>
    </row>
    <row r="13" spans="1:15">
      <c r="A13" s="8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79"/>
      <c r="O13" s="45"/>
    </row>
    <row r="14" spans="1:15">
      <c r="A14" s="87"/>
      <c r="B14" s="28"/>
      <c r="C14" s="28"/>
      <c r="D14" s="45"/>
      <c r="E14" s="45"/>
      <c r="F14" s="45"/>
      <c r="G14" s="45"/>
      <c r="H14" s="45"/>
      <c r="I14" s="45"/>
      <c r="J14" s="45"/>
      <c r="K14" s="45"/>
      <c r="L14" s="28"/>
      <c r="M14" s="28"/>
      <c r="N14" s="79"/>
      <c r="O14" s="45"/>
    </row>
    <row r="15" spans="1:15">
      <c r="A15" s="89" t="s">
        <v>246</v>
      </c>
      <c r="B15" s="28"/>
      <c r="C15" s="28"/>
      <c r="D15" s="45"/>
      <c r="E15" s="45"/>
      <c r="F15" s="45"/>
      <c r="G15" s="45"/>
      <c r="H15" s="45"/>
      <c r="I15" s="45"/>
      <c r="J15" s="45"/>
      <c r="K15" s="45"/>
      <c r="L15" s="28"/>
      <c r="M15" s="28"/>
      <c r="N15" s="79"/>
      <c r="O15" s="45"/>
    </row>
    <row r="16" spans="1:15">
      <c r="A16" s="87"/>
      <c r="B16" s="28"/>
      <c r="C16" s="28"/>
      <c r="D16" s="33"/>
      <c r="E16" s="28"/>
      <c r="F16" s="28"/>
      <c r="G16" s="28"/>
      <c r="H16" s="28"/>
      <c r="I16" s="28"/>
      <c r="J16" s="28"/>
      <c r="K16" s="28"/>
      <c r="L16" s="28"/>
      <c r="M16" s="28"/>
      <c r="N16" s="79"/>
      <c r="O16" s="45"/>
    </row>
    <row r="17" spans="1:15">
      <c r="A17" s="8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79"/>
      <c r="O17" s="45"/>
    </row>
    <row r="18" spans="1:15">
      <c r="A18" s="88" t="s">
        <v>264</v>
      </c>
      <c r="B18" s="31"/>
      <c r="C18" s="31"/>
      <c r="D18" s="31"/>
      <c r="E18" s="28"/>
      <c r="F18" s="28"/>
      <c r="G18" s="28"/>
      <c r="H18" s="28"/>
      <c r="I18" s="28"/>
      <c r="J18" s="28"/>
      <c r="K18" s="28"/>
      <c r="L18" s="249"/>
      <c r="M18" s="249"/>
      <c r="N18" s="81"/>
      <c r="O18" s="45"/>
    </row>
    <row r="19" spans="1:15">
      <c r="A19" s="87"/>
      <c r="B19" s="28"/>
      <c r="C19" s="28"/>
      <c r="D19" s="28"/>
      <c r="E19" s="28"/>
      <c r="F19" s="28"/>
      <c r="G19" s="28"/>
      <c r="H19" s="140" t="s">
        <v>324</v>
      </c>
      <c r="I19" s="39"/>
      <c r="J19" s="39"/>
      <c r="K19" s="28"/>
      <c r="L19" s="28" t="s">
        <v>220</v>
      </c>
      <c r="M19" s="28"/>
      <c r="N19" s="79"/>
      <c r="O19" s="45"/>
    </row>
    <row r="20" spans="1:15" ht="12.75" customHeight="1">
      <c r="A20" s="260" t="s">
        <v>308</v>
      </c>
      <c r="B20" s="261"/>
      <c r="C20" s="261"/>
      <c r="D20" s="262"/>
      <c r="E20" s="262"/>
      <c r="F20" s="262"/>
      <c r="G20" s="153"/>
      <c r="H20" s="259" t="str">
        <f>+"Se ha vendido un "&amp;VALUE(D23*100)&amp;" de los kilos que se recolectaron."</f>
        <v>Se ha vendido un 0 de los kilos que se recolectaron.</v>
      </c>
      <c r="I20" s="259"/>
      <c r="J20" s="259"/>
      <c r="K20" s="28"/>
      <c r="L20" s="31"/>
      <c r="M20" s="31"/>
      <c r="N20" s="82"/>
      <c r="O20" s="45"/>
    </row>
    <row r="21" spans="1:15">
      <c r="A21" s="260"/>
      <c r="B21" s="261"/>
      <c r="C21" s="261"/>
      <c r="D21" s="262"/>
      <c r="E21" s="262"/>
      <c r="F21" s="262"/>
      <c r="G21" s="153"/>
      <c r="H21" s="259"/>
      <c r="I21" s="259"/>
      <c r="J21" s="259"/>
      <c r="K21" s="28"/>
      <c r="L21" s="31"/>
      <c r="M21" s="31"/>
      <c r="N21" s="82"/>
      <c r="O21" s="45"/>
    </row>
    <row r="22" spans="1:15">
      <c r="A22" s="155"/>
      <c r="B22" s="156"/>
      <c r="C22" s="156"/>
      <c r="D22" s="157"/>
      <c r="E22" s="157"/>
      <c r="F22" s="157"/>
      <c r="G22" s="157"/>
      <c r="H22" s="259"/>
      <c r="I22" s="259"/>
      <c r="J22" s="259"/>
      <c r="K22" s="28"/>
      <c r="L22" s="31"/>
      <c r="M22" s="31"/>
      <c r="N22" s="82"/>
      <c r="O22" s="45"/>
    </row>
    <row r="23" spans="1:15">
      <c r="A23" s="263" t="s">
        <v>269</v>
      </c>
      <c r="B23" s="264"/>
      <c r="C23" s="28" t="s">
        <v>221</v>
      </c>
      <c r="D23" s="158"/>
      <c r="E23" s="107"/>
      <c r="F23" s="32"/>
      <c r="G23" s="32"/>
      <c r="H23" s="259"/>
      <c r="I23" s="259"/>
      <c r="J23" s="259"/>
      <c r="K23" s="45"/>
      <c r="L23" s="31"/>
      <c r="M23" s="31"/>
      <c r="N23" s="82"/>
      <c r="O23" s="45"/>
    </row>
    <row r="24" spans="1:15">
      <c r="A24" s="87"/>
      <c r="B24" s="28"/>
      <c r="C24" s="28"/>
      <c r="D24" s="107"/>
      <c r="E24" s="107"/>
      <c r="F24" s="32"/>
      <c r="G24" s="32"/>
      <c r="H24" s="32"/>
      <c r="I24" s="32"/>
      <c r="J24" s="32"/>
      <c r="K24" s="95"/>
      <c r="L24" s="31"/>
      <c r="M24" s="31"/>
      <c r="N24" s="82"/>
      <c r="O24" s="45"/>
    </row>
    <row r="25" spans="1:15">
      <c r="A25" s="8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79"/>
      <c r="O25" s="45"/>
    </row>
    <row r="26" spans="1:15" ht="12.75" customHeight="1">
      <c r="A26" s="87"/>
      <c r="B26" s="28"/>
      <c r="C26" s="28"/>
      <c r="D26" s="45"/>
      <c r="E26" s="45"/>
      <c r="F26" s="45"/>
      <c r="G26" s="45"/>
      <c r="H26" s="45"/>
      <c r="I26" s="45"/>
      <c r="J26" s="45"/>
      <c r="K26" s="45"/>
      <c r="L26" s="28"/>
      <c r="M26" s="28"/>
      <c r="N26" s="79"/>
      <c r="O26" s="45"/>
    </row>
    <row r="27" spans="1:15">
      <c r="A27" s="89" t="s">
        <v>246</v>
      </c>
      <c r="B27" s="28"/>
      <c r="C27" s="28"/>
      <c r="D27" s="45"/>
      <c r="E27" s="45"/>
      <c r="F27" s="45"/>
      <c r="G27" s="45"/>
      <c r="H27" s="45"/>
      <c r="I27" s="45"/>
      <c r="J27" s="45"/>
      <c r="K27" s="45"/>
      <c r="L27" s="28"/>
      <c r="M27" s="28"/>
      <c r="N27" s="79"/>
      <c r="O27" s="45"/>
    </row>
    <row r="28" spans="1:15">
      <c r="A28" s="87"/>
      <c r="B28" s="28"/>
      <c r="C28" s="28"/>
      <c r="D28" s="33"/>
      <c r="E28" s="28"/>
      <c r="F28" s="28"/>
      <c r="G28" s="28"/>
      <c r="H28" s="28"/>
      <c r="I28" s="28"/>
      <c r="J28" s="28"/>
      <c r="K28" s="28"/>
      <c r="L28" s="28"/>
      <c r="M28" s="28"/>
      <c r="N28" s="79"/>
      <c r="O28" s="45"/>
    </row>
    <row r="29" spans="1:15">
      <c r="A29" s="8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79"/>
      <c r="O29" s="45"/>
    </row>
    <row r="30" spans="1:15">
      <c r="A30" s="90" t="s">
        <v>265</v>
      </c>
      <c r="B30" s="31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79"/>
      <c r="O30" s="45"/>
    </row>
    <row r="31" spans="1:15">
      <c r="A31" s="87"/>
      <c r="B31" s="28"/>
      <c r="C31" s="28"/>
      <c r="D31" s="28"/>
      <c r="E31" s="28"/>
      <c r="F31" s="28"/>
      <c r="G31" s="28"/>
      <c r="H31" s="140" t="s">
        <v>324</v>
      </c>
      <c r="I31" s="39"/>
      <c r="J31" s="39"/>
      <c r="K31" s="28"/>
      <c r="L31" s="28" t="s">
        <v>220</v>
      </c>
      <c r="M31" s="28"/>
      <c r="N31" s="79"/>
      <c r="O31" s="45"/>
    </row>
    <row r="32" spans="1:15" ht="12.75" customHeight="1">
      <c r="A32" s="260" t="s">
        <v>310</v>
      </c>
      <c r="B32" s="261"/>
      <c r="C32" s="261"/>
      <c r="D32" s="261"/>
      <c r="E32" s="261"/>
      <c r="F32" s="261"/>
      <c r="G32" s="152"/>
      <c r="H32" s="259" t="str">
        <f>+"Se venden en promedio en la semana "&amp;VALUE(D35)&amp;" días de recolecolección."</f>
        <v>Se venden en promedio en la semana 0 días de recolecolección.</v>
      </c>
      <c r="I32" s="259"/>
      <c r="J32" s="259"/>
      <c r="K32" s="84"/>
      <c r="L32" s="31"/>
      <c r="M32" s="31"/>
      <c r="N32" s="82"/>
      <c r="O32" s="45"/>
    </row>
    <row r="33" spans="1:15">
      <c r="A33" s="260"/>
      <c r="B33" s="261"/>
      <c r="C33" s="261"/>
      <c r="D33" s="261"/>
      <c r="E33" s="261"/>
      <c r="F33" s="261"/>
      <c r="G33" s="152"/>
      <c r="H33" s="259"/>
      <c r="I33" s="259"/>
      <c r="J33" s="259"/>
      <c r="K33" s="84"/>
      <c r="L33" s="31"/>
      <c r="M33" s="31"/>
      <c r="N33" s="82"/>
      <c r="O33" s="45"/>
    </row>
    <row r="34" spans="1:15">
      <c r="A34" s="87"/>
      <c r="B34" s="28"/>
      <c r="C34" s="28"/>
      <c r="D34" s="28"/>
      <c r="E34" s="28"/>
      <c r="F34" s="28"/>
      <c r="G34" s="28"/>
      <c r="H34" s="259"/>
      <c r="I34" s="259"/>
      <c r="J34" s="259"/>
      <c r="K34" s="28"/>
      <c r="L34" s="31"/>
      <c r="M34" s="31"/>
      <c r="N34" s="82"/>
      <c r="O34" s="45"/>
    </row>
    <row r="35" spans="1:15">
      <c r="A35" s="263" t="s">
        <v>270</v>
      </c>
      <c r="B35" s="264"/>
      <c r="C35" s="28" t="s">
        <v>238</v>
      </c>
      <c r="D35" s="159"/>
      <c r="E35" s="107"/>
      <c r="F35" s="32"/>
      <c r="G35" s="32"/>
      <c r="H35" s="259"/>
      <c r="I35" s="259"/>
      <c r="J35" s="259"/>
      <c r="K35" s="45"/>
      <c r="L35" s="31"/>
      <c r="M35" s="31"/>
      <c r="N35" s="82"/>
      <c r="O35" s="45"/>
    </row>
    <row r="36" spans="1:15">
      <c r="A36" s="87"/>
      <c r="B36" s="28"/>
      <c r="C36" s="28"/>
      <c r="D36" s="107"/>
      <c r="E36" s="107"/>
      <c r="F36" s="32"/>
      <c r="G36" s="32"/>
      <c r="H36" s="32"/>
      <c r="I36" s="32"/>
      <c r="J36" s="32"/>
      <c r="K36" s="97"/>
      <c r="L36" s="28"/>
      <c r="M36" s="28"/>
      <c r="N36" s="79"/>
      <c r="O36" s="45"/>
    </row>
    <row r="37" spans="1:15">
      <c r="A37" s="87"/>
      <c r="B37" s="28"/>
      <c r="C37" s="28"/>
      <c r="D37" s="28"/>
      <c r="E37" s="33"/>
      <c r="F37" s="28"/>
      <c r="G37" s="28"/>
      <c r="H37" s="28"/>
      <c r="I37" s="28"/>
      <c r="J37" s="28"/>
      <c r="K37" s="28"/>
      <c r="L37" s="28"/>
      <c r="M37" s="28"/>
      <c r="N37" s="79"/>
      <c r="O37" s="45"/>
    </row>
    <row r="38" spans="1:15">
      <c r="A38" s="47"/>
      <c r="B38" s="28"/>
      <c r="C38" s="28"/>
      <c r="D38" s="45"/>
      <c r="E38" s="45"/>
      <c r="F38" s="45"/>
      <c r="G38" s="45"/>
      <c r="H38" s="45"/>
      <c r="I38" s="45"/>
      <c r="J38" s="45"/>
      <c r="K38" s="45"/>
      <c r="L38" s="28"/>
      <c r="M38" s="28"/>
      <c r="N38" s="79"/>
      <c r="O38" s="45"/>
    </row>
    <row r="39" spans="1:15">
      <c r="A39" s="89" t="s">
        <v>246</v>
      </c>
      <c r="B39" s="28"/>
      <c r="C39" s="28"/>
      <c r="D39" s="45"/>
      <c r="E39" s="45"/>
      <c r="F39" s="45"/>
      <c r="G39" s="45"/>
      <c r="H39" s="45"/>
      <c r="I39" s="45"/>
      <c r="J39" s="45"/>
      <c r="K39" s="45"/>
      <c r="L39" s="28"/>
      <c r="M39" s="28"/>
      <c r="N39" s="79"/>
      <c r="O39" s="45"/>
    </row>
    <row r="40" spans="1:15">
      <c r="A40" s="87"/>
      <c r="B40" s="28"/>
      <c r="C40" s="28"/>
      <c r="D40" s="45"/>
      <c r="E40" s="45"/>
      <c r="F40" s="32"/>
      <c r="G40" s="32"/>
      <c r="H40" s="32"/>
      <c r="I40" s="32"/>
      <c r="J40" s="32"/>
      <c r="K40" s="49"/>
      <c r="L40" s="28"/>
      <c r="M40" s="28"/>
      <c r="N40" s="79"/>
      <c r="O40" s="45"/>
    </row>
    <row r="41" spans="1:15">
      <c r="A41" s="8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79"/>
      <c r="O41" s="45"/>
    </row>
    <row r="42" spans="1:15">
      <c r="A42" s="88" t="s">
        <v>266</v>
      </c>
      <c r="B42" s="31"/>
      <c r="C42" s="31"/>
      <c r="D42" s="31"/>
      <c r="E42" s="28"/>
      <c r="F42" s="28"/>
      <c r="G42" s="28"/>
      <c r="H42" s="28"/>
      <c r="I42" s="28"/>
      <c r="J42" s="28"/>
      <c r="K42" s="28"/>
      <c r="L42" s="249"/>
      <c r="M42" s="249"/>
      <c r="N42" s="81"/>
      <c r="O42" s="45"/>
    </row>
    <row r="43" spans="1:15">
      <c r="A43" s="87"/>
      <c r="B43" s="28"/>
      <c r="C43" s="28"/>
      <c r="D43" s="28"/>
      <c r="E43" s="28"/>
      <c r="F43" s="28"/>
      <c r="G43" s="28"/>
      <c r="H43" s="140" t="s">
        <v>324</v>
      </c>
      <c r="I43" s="39"/>
      <c r="J43" s="39"/>
      <c r="K43" s="28"/>
      <c r="L43" s="45"/>
      <c r="M43" s="45"/>
      <c r="N43" s="119"/>
      <c r="O43" s="45"/>
    </row>
    <row r="44" spans="1:15" ht="12.75" customHeight="1">
      <c r="A44" s="246" t="s">
        <v>311</v>
      </c>
      <c r="B44" s="247"/>
      <c r="C44" s="247"/>
      <c r="D44" s="248"/>
      <c r="E44" s="248"/>
      <c r="F44" s="248"/>
      <c r="G44" s="157"/>
      <c r="H44" s="259" t="str">
        <f>+"El costo del embalaje por caja es de $"&amp;VALUE(D47)&amp;"."</f>
        <v>El costo del embalaje por caja es de $0.</v>
      </c>
      <c r="I44" s="259"/>
      <c r="J44" s="259"/>
      <c r="K44" s="28"/>
      <c r="L44" s="28" t="s">
        <v>220</v>
      </c>
      <c r="M44" s="28"/>
      <c r="N44" s="79"/>
      <c r="O44" s="45"/>
    </row>
    <row r="45" spans="1:15">
      <c r="A45" s="246"/>
      <c r="B45" s="247"/>
      <c r="C45" s="247"/>
      <c r="D45" s="248"/>
      <c r="E45" s="248"/>
      <c r="F45" s="248"/>
      <c r="G45" s="157"/>
      <c r="H45" s="259"/>
      <c r="I45" s="259"/>
      <c r="J45" s="259"/>
      <c r="K45" s="28"/>
      <c r="L45" s="31"/>
      <c r="M45" s="31"/>
      <c r="N45" s="82"/>
      <c r="O45" s="45"/>
    </row>
    <row r="46" spans="1:15">
      <c r="A46" s="87"/>
      <c r="B46" s="28"/>
      <c r="C46" s="28"/>
      <c r="D46" s="28"/>
      <c r="E46" s="28"/>
      <c r="F46" s="28"/>
      <c r="G46" s="28"/>
      <c r="H46" s="259"/>
      <c r="I46" s="259"/>
      <c r="J46" s="259"/>
      <c r="K46" s="28"/>
      <c r="L46" s="31"/>
      <c r="M46" s="31"/>
      <c r="N46" s="82"/>
      <c r="O46" s="45"/>
    </row>
    <row r="47" spans="1:15">
      <c r="A47" s="87" t="s">
        <v>277</v>
      </c>
      <c r="B47" s="28"/>
      <c r="C47" s="28" t="s">
        <v>221</v>
      </c>
      <c r="D47" s="131"/>
      <c r="E47" s="107"/>
      <c r="F47" s="32"/>
      <c r="G47" s="32"/>
      <c r="H47" s="259"/>
      <c r="I47" s="259"/>
      <c r="J47" s="259"/>
      <c r="K47" s="28"/>
      <c r="L47" s="31"/>
      <c r="M47" s="31"/>
      <c r="N47" s="82"/>
      <c r="O47" s="45"/>
    </row>
    <row r="48" spans="1:15">
      <c r="A48" s="87"/>
      <c r="B48" s="28"/>
      <c r="C48" s="28"/>
      <c r="D48" s="107"/>
      <c r="E48" s="107"/>
      <c r="F48" s="32"/>
      <c r="G48" s="32"/>
      <c r="H48" s="32"/>
      <c r="I48" s="32"/>
      <c r="J48" s="32"/>
      <c r="K48" s="94"/>
      <c r="L48" s="31"/>
      <c r="M48" s="31"/>
      <c r="N48" s="82"/>
      <c r="O48" s="45"/>
    </row>
    <row r="49" spans="1:15">
      <c r="A49" s="87"/>
      <c r="B49" s="28"/>
      <c r="C49" s="28"/>
      <c r="D49" s="28"/>
      <c r="E49" s="28"/>
      <c r="F49" s="28"/>
      <c r="G49" s="28"/>
      <c r="H49" s="28"/>
      <c r="I49" s="28"/>
      <c r="J49" s="28"/>
      <c r="K49" s="37"/>
      <c r="L49" s="31"/>
      <c r="M49" s="31"/>
      <c r="N49" s="82"/>
      <c r="O49" s="45"/>
    </row>
    <row r="50" spans="1:15">
      <c r="A50" s="87"/>
      <c r="B50" s="28"/>
      <c r="C50" s="28"/>
      <c r="D50" s="28"/>
      <c r="E50" s="28"/>
      <c r="F50" s="45"/>
      <c r="G50" s="45"/>
      <c r="H50" s="45"/>
      <c r="I50" s="45"/>
      <c r="J50" s="45"/>
      <c r="K50" s="45"/>
      <c r="L50" s="28"/>
      <c r="M50" s="28"/>
      <c r="N50" s="79"/>
      <c r="O50" s="45"/>
    </row>
    <row r="51" spans="1:15">
      <c r="A51" s="89" t="s">
        <v>246</v>
      </c>
      <c r="B51" s="28"/>
      <c r="C51" s="28"/>
      <c r="D51" s="28"/>
      <c r="E51" s="28"/>
      <c r="F51" s="45"/>
      <c r="G51" s="45"/>
      <c r="H51" s="45"/>
      <c r="I51" s="45"/>
      <c r="J51" s="45"/>
      <c r="K51" s="45"/>
      <c r="L51" s="28"/>
      <c r="M51" s="28"/>
      <c r="N51" s="79"/>
      <c r="O51" s="45"/>
    </row>
    <row r="52" spans="1:15">
      <c r="A52" s="8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79"/>
      <c r="O52" s="45"/>
    </row>
    <row r="53" spans="1:15">
      <c r="A53" s="8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79"/>
      <c r="O53" s="45"/>
    </row>
    <row r="54" spans="1:15" ht="15">
      <c r="A54" s="256" t="s">
        <v>305</v>
      </c>
      <c r="B54" s="257"/>
      <c r="C54" s="257"/>
      <c r="D54" s="257"/>
      <c r="E54" s="257"/>
      <c r="F54" s="257"/>
      <c r="G54" s="257"/>
      <c r="H54" s="257"/>
      <c r="I54" s="257"/>
      <c r="J54" s="257"/>
      <c r="K54" s="257"/>
      <c r="L54" s="257"/>
      <c r="M54" s="257"/>
      <c r="N54" s="258"/>
      <c r="O54" s="45"/>
    </row>
    <row r="55" spans="1:15">
      <c r="A55" s="124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6"/>
      <c r="O55" s="45"/>
    </row>
    <row r="56" spans="1:15">
      <c r="A56" s="88" t="s">
        <v>330</v>
      </c>
      <c r="B56" s="31"/>
      <c r="C56" s="31"/>
      <c r="D56" s="31"/>
      <c r="E56" s="28"/>
      <c r="F56" s="28"/>
      <c r="G56" s="28"/>
      <c r="H56" s="28"/>
      <c r="I56" s="28"/>
      <c r="J56" s="28"/>
      <c r="K56" s="28"/>
      <c r="L56" s="249"/>
      <c r="M56" s="249"/>
      <c r="N56" s="81"/>
      <c r="O56" s="45"/>
    </row>
    <row r="57" spans="1:15">
      <c r="A57" s="10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151"/>
      <c r="M57" s="151"/>
      <c r="N57" s="81"/>
      <c r="O57" s="45"/>
    </row>
    <row r="58" spans="1:15" ht="12.75" customHeight="1">
      <c r="A58" s="260" t="s">
        <v>312</v>
      </c>
      <c r="B58" s="261"/>
      <c r="C58" s="261"/>
      <c r="D58" s="262"/>
      <c r="E58" s="262"/>
      <c r="F58" s="262"/>
      <c r="G58" s="153"/>
      <c r="H58" s="153"/>
      <c r="I58" s="153"/>
      <c r="J58" s="153"/>
      <c r="K58" s="28"/>
      <c r="L58" s="28"/>
      <c r="M58" s="28"/>
      <c r="N58" s="79"/>
      <c r="O58" s="45"/>
    </row>
    <row r="59" spans="1:15">
      <c r="A59" s="260"/>
      <c r="B59" s="261"/>
      <c r="C59" s="261"/>
      <c r="D59" s="262"/>
      <c r="E59" s="262"/>
      <c r="F59" s="262"/>
      <c r="G59" s="153"/>
      <c r="H59" s="153"/>
      <c r="I59" s="153"/>
      <c r="J59" s="153"/>
      <c r="K59" s="28"/>
      <c r="L59" s="28"/>
      <c r="M59" s="28"/>
      <c r="N59" s="79"/>
      <c r="O59" s="45"/>
    </row>
    <row r="60" spans="1:15">
      <c r="A60" s="155"/>
      <c r="B60" s="156"/>
      <c r="C60" s="156"/>
      <c r="D60" s="157"/>
      <c r="E60" s="157"/>
      <c r="F60" s="157"/>
      <c r="G60" s="157"/>
      <c r="H60" s="157"/>
      <c r="I60" s="157"/>
      <c r="J60" s="157"/>
      <c r="K60" s="28"/>
      <c r="L60" s="28"/>
      <c r="M60" s="28"/>
      <c r="N60" s="79"/>
      <c r="O60" s="45"/>
    </row>
    <row r="61" spans="1:15">
      <c r="A61" s="87"/>
      <c r="B61" s="28"/>
      <c r="C61" s="28"/>
      <c r="D61" s="28"/>
      <c r="E61" s="154" t="s">
        <v>330</v>
      </c>
      <c r="F61" s="28"/>
      <c r="G61" s="28"/>
      <c r="H61" s="28"/>
      <c r="I61" s="28"/>
      <c r="J61" s="28"/>
      <c r="K61" s="28"/>
      <c r="L61" s="45"/>
      <c r="M61" s="28"/>
      <c r="N61" s="79"/>
      <c r="O61" s="45"/>
    </row>
    <row r="62" spans="1:15">
      <c r="A62" s="87"/>
      <c r="B62" s="28"/>
      <c r="C62" s="28"/>
      <c r="D62" s="28" t="s">
        <v>271</v>
      </c>
      <c r="E62" s="134"/>
      <c r="F62" s="28"/>
      <c r="G62" s="28"/>
      <c r="H62" s="28"/>
      <c r="I62" s="28"/>
      <c r="J62" s="28"/>
      <c r="K62" s="28"/>
      <c r="L62" s="28" t="s">
        <v>220</v>
      </c>
      <c r="M62" s="28"/>
      <c r="N62" s="79"/>
      <c r="O62" s="45"/>
    </row>
    <row r="63" spans="1:15">
      <c r="A63" s="87"/>
      <c r="B63" s="28"/>
      <c r="C63" s="28"/>
      <c r="D63" s="28" t="s">
        <v>272</v>
      </c>
      <c r="E63" s="134"/>
      <c r="F63" s="28"/>
      <c r="G63" s="28"/>
      <c r="H63" s="28"/>
      <c r="I63" s="28"/>
      <c r="J63" s="28"/>
      <c r="K63" s="28"/>
      <c r="L63" s="31"/>
      <c r="M63" s="31"/>
      <c r="N63" s="82"/>
      <c r="O63" s="45"/>
    </row>
    <row r="64" spans="1:15">
      <c r="A64" s="87"/>
      <c r="B64" s="28"/>
      <c r="C64" s="28"/>
      <c r="D64" s="28" t="s">
        <v>273</v>
      </c>
      <c r="E64" s="134"/>
      <c r="F64" s="28"/>
      <c r="G64" s="28"/>
      <c r="H64" s="28"/>
      <c r="I64" s="28"/>
      <c r="J64" s="28"/>
      <c r="K64" s="28"/>
      <c r="L64" s="31"/>
      <c r="M64" s="31"/>
      <c r="N64" s="82"/>
      <c r="O64" s="45"/>
    </row>
    <row r="65" spans="1:15">
      <c r="A65" s="87"/>
      <c r="B65" s="28"/>
      <c r="C65" s="28"/>
      <c r="D65" s="28" t="s">
        <v>274</v>
      </c>
      <c r="E65" s="134"/>
      <c r="F65" s="28"/>
      <c r="G65" s="28"/>
      <c r="H65" s="140" t="s">
        <v>324</v>
      </c>
      <c r="I65" s="39"/>
      <c r="J65" s="39"/>
      <c r="K65" s="28"/>
      <c r="L65" s="117"/>
      <c r="M65" s="117"/>
      <c r="N65" s="118"/>
      <c r="O65" s="45"/>
    </row>
    <row r="66" spans="1:15" ht="12.75" customHeight="1">
      <c r="A66" s="87"/>
      <c r="B66" s="28"/>
      <c r="C66" s="28"/>
      <c r="D66" s="28" t="s">
        <v>275</v>
      </c>
      <c r="E66" s="134"/>
      <c r="F66" s="28"/>
      <c r="G66" s="28"/>
      <c r="H66" s="259" t="str">
        <f>+"De las gallinas que hay en postura se han muerto un "&amp;VALUE(D69)&amp;"."</f>
        <v>De las gallinas que hay en postura se han muerto un 0.</v>
      </c>
      <c r="I66" s="259"/>
      <c r="J66" s="259"/>
      <c r="K66" s="30"/>
      <c r="L66" s="31"/>
      <c r="M66" s="31"/>
      <c r="N66" s="82"/>
      <c r="O66" s="45"/>
    </row>
    <row r="67" spans="1:15">
      <c r="A67" s="87"/>
      <c r="B67" s="28"/>
      <c r="C67" s="28"/>
      <c r="D67" s="28" t="s">
        <v>276</v>
      </c>
      <c r="E67" s="134"/>
      <c r="F67" s="28"/>
      <c r="G67" s="28"/>
      <c r="H67" s="259"/>
      <c r="I67" s="259"/>
      <c r="J67" s="259"/>
      <c r="K67" s="28"/>
      <c r="L67" s="31"/>
      <c r="M67" s="31"/>
      <c r="N67" s="82"/>
      <c r="O67" s="45"/>
    </row>
    <row r="68" spans="1:15">
      <c r="A68" s="47"/>
      <c r="B68" s="45"/>
      <c r="C68" s="45"/>
      <c r="D68" s="45"/>
      <c r="E68" s="93"/>
      <c r="F68" s="32"/>
      <c r="G68" s="32"/>
      <c r="H68" s="259"/>
      <c r="I68" s="259"/>
      <c r="J68" s="259"/>
      <c r="K68" s="45"/>
      <c r="L68" s="31"/>
      <c r="M68" s="31"/>
      <c r="N68" s="82"/>
      <c r="O68" s="45"/>
    </row>
    <row r="69" spans="1:15">
      <c r="A69" s="263" t="s">
        <v>330</v>
      </c>
      <c r="B69" s="264"/>
      <c r="C69" s="28" t="s">
        <v>221</v>
      </c>
      <c r="D69" s="135">
        <f>SUM(E62:E67)</f>
        <v>0</v>
      </c>
      <c r="E69" s="93"/>
      <c r="F69" s="32"/>
      <c r="G69" s="32"/>
      <c r="H69" s="259"/>
      <c r="I69" s="259"/>
      <c r="J69" s="259"/>
      <c r="K69" s="95"/>
      <c r="L69" s="31"/>
      <c r="M69" s="31"/>
      <c r="N69" s="82"/>
      <c r="O69" s="45"/>
    </row>
    <row r="70" spans="1:15">
      <c r="A70" s="87"/>
      <c r="B70" s="28"/>
      <c r="C70" s="28"/>
      <c r="D70" s="28"/>
      <c r="E70" s="28"/>
      <c r="F70" s="42"/>
      <c r="G70" s="42"/>
      <c r="H70" s="180"/>
      <c r="I70" s="42"/>
      <c r="J70" s="42"/>
      <c r="K70" s="28"/>
      <c r="L70" s="28"/>
      <c r="M70" s="28"/>
      <c r="N70" s="79"/>
      <c r="O70" s="45"/>
    </row>
    <row r="71" spans="1:15">
      <c r="A71" s="89" t="s">
        <v>247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79"/>
      <c r="O71" s="45"/>
    </row>
    <row r="72" spans="1:15">
      <c r="A72" s="8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79"/>
      <c r="O72" s="45"/>
    </row>
    <row r="73" spans="1:15">
      <c r="A73" s="87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79"/>
      <c r="O73" s="45"/>
    </row>
    <row r="74" spans="1:15">
      <c r="A74" s="88" t="s">
        <v>300</v>
      </c>
      <c r="B74" s="31"/>
      <c r="C74" s="31"/>
      <c r="D74" s="31"/>
      <c r="E74" s="28"/>
      <c r="F74" s="28"/>
      <c r="G74" s="28"/>
      <c r="H74" s="28"/>
      <c r="I74" s="28"/>
      <c r="J74" s="28"/>
      <c r="K74" s="28"/>
      <c r="L74" s="249"/>
      <c r="M74" s="249"/>
      <c r="N74" s="81"/>
      <c r="O74" s="45"/>
    </row>
    <row r="75" spans="1:15">
      <c r="A75" s="10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151"/>
      <c r="M75" s="151"/>
      <c r="N75" s="81"/>
      <c r="O75" s="45"/>
    </row>
    <row r="76" spans="1:15" ht="12.75" customHeight="1">
      <c r="A76" s="260" t="s">
        <v>312</v>
      </c>
      <c r="B76" s="261"/>
      <c r="C76" s="261"/>
      <c r="D76" s="262"/>
      <c r="E76" s="262"/>
      <c r="F76" s="262"/>
      <c r="G76" s="153"/>
      <c r="H76" s="153"/>
      <c r="I76" s="153"/>
      <c r="J76" s="153"/>
      <c r="K76" s="28"/>
      <c r="L76" s="28"/>
      <c r="M76" s="28"/>
      <c r="N76" s="79"/>
      <c r="O76" s="45"/>
    </row>
    <row r="77" spans="1:15">
      <c r="A77" s="260"/>
      <c r="B77" s="261"/>
      <c r="C77" s="261"/>
      <c r="D77" s="262"/>
      <c r="E77" s="262"/>
      <c r="F77" s="262"/>
      <c r="G77" s="153"/>
      <c r="H77" s="153"/>
      <c r="I77" s="153"/>
      <c r="J77" s="153"/>
      <c r="K77" s="28"/>
      <c r="L77" s="28"/>
      <c r="M77" s="28"/>
      <c r="N77" s="79"/>
      <c r="O77" s="45"/>
    </row>
    <row r="78" spans="1:15">
      <c r="A78" s="155"/>
      <c r="B78" s="156"/>
      <c r="C78" s="156"/>
      <c r="D78" s="157"/>
      <c r="E78" s="157"/>
      <c r="F78" s="157"/>
      <c r="G78" s="157"/>
      <c r="H78" s="157"/>
      <c r="I78" s="157"/>
      <c r="J78" s="157"/>
      <c r="K78" s="28"/>
      <c r="L78" s="28"/>
      <c r="M78" s="28"/>
      <c r="N78" s="79"/>
      <c r="O78" s="45"/>
    </row>
    <row r="79" spans="1:15">
      <c r="A79" s="87"/>
      <c r="B79" s="28"/>
      <c r="C79" s="28"/>
      <c r="D79" s="28"/>
      <c r="E79" s="154" t="s">
        <v>300</v>
      </c>
      <c r="F79" s="28"/>
      <c r="G79" s="28"/>
      <c r="H79" s="28"/>
      <c r="I79" s="28"/>
      <c r="J79" s="28"/>
      <c r="K79" s="28"/>
      <c r="L79" s="45"/>
      <c r="M79" s="28"/>
      <c r="N79" s="79"/>
      <c r="O79" s="45"/>
    </row>
    <row r="80" spans="1:15">
      <c r="A80" s="87"/>
      <c r="B80" s="28"/>
      <c r="C80" s="28"/>
      <c r="D80" s="28" t="s">
        <v>271</v>
      </c>
      <c r="E80" s="132"/>
      <c r="F80" s="28"/>
      <c r="G80" s="28"/>
      <c r="H80" s="28"/>
      <c r="I80" s="28"/>
      <c r="J80" s="28"/>
      <c r="K80" s="28"/>
      <c r="L80" s="28" t="s">
        <v>220</v>
      </c>
      <c r="M80" s="28"/>
      <c r="N80" s="79"/>
      <c r="O80" s="45"/>
    </row>
    <row r="81" spans="1:15">
      <c r="A81" s="87"/>
      <c r="B81" s="28"/>
      <c r="C81" s="28"/>
      <c r="D81" s="28" t="s">
        <v>272</v>
      </c>
      <c r="E81" s="132"/>
      <c r="F81" s="28"/>
      <c r="G81" s="28"/>
      <c r="H81" s="28"/>
      <c r="I81" s="28"/>
      <c r="J81" s="28"/>
      <c r="K81" s="28"/>
      <c r="L81" s="31"/>
      <c r="M81" s="31"/>
      <c r="N81" s="82"/>
      <c r="O81" s="45"/>
    </row>
    <row r="82" spans="1:15">
      <c r="A82" s="87"/>
      <c r="B82" s="28"/>
      <c r="C82" s="28"/>
      <c r="D82" s="28" t="s">
        <v>273</v>
      </c>
      <c r="E82" s="132"/>
      <c r="F82" s="28"/>
      <c r="G82" s="28"/>
      <c r="H82" s="28"/>
      <c r="I82" s="28"/>
      <c r="J82" s="28"/>
      <c r="K82" s="28"/>
      <c r="L82" s="31"/>
      <c r="M82" s="31"/>
      <c r="N82" s="82"/>
      <c r="O82" s="45"/>
    </row>
    <row r="83" spans="1:15">
      <c r="A83" s="87"/>
      <c r="B83" s="28"/>
      <c r="C83" s="28"/>
      <c r="D83" s="28" t="s">
        <v>274</v>
      </c>
      <c r="E83" s="132"/>
      <c r="F83" s="28"/>
      <c r="G83" s="28"/>
      <c r="H83" s="140" t="s">
        <v>324</v>
      </c>
      <c r="I83" s="39"/>
      <c r="J83" s="39"/>
      <c r="K83" s="28"/>
      <c r="L83" s="117"/>
      <c r="M83" s="117"/>
      <c r="N83" s="118"/>
      <c r="O83" s="45"/>
    </row>
    <row r="84" spans="1:15" ht="12.75" customHeight="1">
      <c r="A84" s="87"/>
      <c r="B84" s="28"/>
      <c r="C84" s="28"/>
      <c r="D84" s="28" t="s">
        <v>275</v>
      </c>
      <c r="E84" s="132"/>
      <c r="F84" s="28"/>
      <c r="G84" s="28"/>
      <c r="H84" s="259" t="str">
        <f>+"De las gallinas que hay en postura se han muerto un "&amp;VALUE(D87*100)&amp;"%."</f>
        <v>De las gallinas que hay en postura se han muerto un 0%.</v>
      </c>
      <c r="I84" s="259"/>
      <c r="J84" s="259"/>
      <c r="K84" s="30"/>
      <c r="L84" s="31"/>
      <c r="M84" s="31"/>
      <c r="N84" s="82"/>
      <c r="O84" s="45"/>
    </row>
    <row r="85" spans="1:15">
      <c r="A85" s="87"/>
      <c r="B85" s="28"/>
      <c r="C85" s="28"/>
      <c r="D85" s="28" t="s">
        <v>276</v>
      </c>
      <c r="E85" s="132"/>
      <c r="F85" s="28"/>
      <c r="G85" s="28"/>
      <c r="H85" s="259"/>
      <c r="I85" s="259"/>
      <c r="J85" s="259"/>
      <c r="K85" s="28"/>
      <c r="L85" s="31"/>
      <c r="M85" s="31"/>
      <c r="N85" s="82"/>
      <c r="O85" s="45"/>
    </row>
    <row r="86" spans="1:15">
      <c r="A86" s="47"/>
      <c r="B86" s="45"/>
      <c r="C86" s="45"/>
      <c r="D86" s="45"/>
      <c r="E86" s="93"/>
      <c r="F86" s="32"/>
      <c r="G86" s="32"/>
      <c r="H86" s="259"/>
      <c r="I86" s="259"/>
      <c r="J86" s="259"/>
      <c r="K86" s="45"/>
      <c r="L86" s="31"/>
      <c r="M86" s="31"/>
      <c r="N86" s="82"/>
      <c r="O86" s="45"/>
    </row>
    <row r="87" spans="1:15">
      <c r="A87" s="263" t="s">
        <v>300</v>
      </c>
      <c r="B87" s="264"/>
      <c r="C87" s="28" t="s">
        <v>221</v>
      </c>
      <c r="D87" s="133">
        <f>IF(SUM(E80:E85)=0,,AVERAGE(E80:E85))</f>
        <v>0</v>
      </c>
      <c r="E87" s="93"/>
      <c r="F87" s="32"/>
      <c r="G87" s="32"/>
      <c r="H87" s="259"/>
      <c r="I87" s="259"/>
      <c r="J87" s="259"/>
      <c r="K87" s="95"/>
      <c r="L87" s="31"/>
      <c r="M87" s="31"/>
      <c r="N87" s="82"/>
      <c r="O87" s="45"/>
    </row>
    <row r="88" spans="1:15">
      <c r="A88" s="87"/>
      <c r="B88" s="28"/>
      <c r="C88" s="28"/>
      <c r="D88" s="28"/>
      <c r="E88" s="28"/>
      <c r="F88" s="42"/>
      <c r="G88" s="42"/>
      <c r="H88" s="42"/>
      <c r="I88" s="42"/>
      <c r="J88" s="42"/>
      <c r="K88" s="28"/>
      <c r="L88" s="28"/>
      <c r="M88" s="28"/>
      <c r="N88" s="79"/>
      <c r="O88" s="45"/>
    </row>
    <row r="89" spans="1:15">
      <c r="A89" s="89" t="s">
        <v>247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79"/>
      <c r="O89" s="45"/>
    </row>
    <row r="90" spans="1:15">
      <c r="A90" s="87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79"/>
      <c r="O90" s="45"/>
    </row>
    <row r="91" spans="1:15">
      <c r="A91" s="87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79"/>
      <c r="O91" s="45"/>
    </row>
    <row r="92" spans="1:15">
      <c r="A92" s="88" t="s">
        <v>328</v>
      </c>
      <c r="B92" s="31"/>
      <c r="C92" s="31"/>
      <c r="D92" s="31"/>
      <c r="E92" s="28"/>
      <c r="F92" s="28"/>
      <c r="G92" s="28"/>
      <c r="H92" s="28"/>
      <c r="I92" s="28"/>
      <c r="J92" s="28"/>
      <c r="K92" s="28"/>
      <c r="L92" s="249"/>
      <c r="M92" s="249"/>
      <c r="N92" s="81"/>
      <c r="O92" s="45"/>
    </row>
    <row r="93" spans="1:15">
      <c r="A93" s="10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151"/>
      <c r="M93" s="151"/>
      <c r="N93" s="81"/>
      <c r="O93" s="45"/>
    </row>
    <row r="94" spans="1:15" ht="12.75" customHeight="1">
      <c r="A94" s="260" t="s">
        <v>326</v>
      </c>
      <c r="B94" s="261"/>
      <c r="C94" s="261"/>
      <c r="D94" s="262"/>
      <c r="E94" s="262"/>
      <c r="F94" s="262"/>
      <c r="G94" s="153"/>
      <c r="H94" s="153"/>
      <c r="I94" s="153"/>
      <c r="J94" s="153"/>
      <c r="K94" s="28"/>
      <c r="L94" s="28"/>
      <c r="M94" s="28"/>
      <c r="N94" s="79"/>
      <c r="O94" s="45"/>
    </row>
    <row r="95" spans="1:15">
      <c r="A95" s="260"/>
      <c r="B95" s="261"/>
      <c r="C95" s="261"/>
      <c r="D95" s="262"/>
      <c r="E95" s="262"/>
      <c r="F95" s="262"/>
      <c r="G95" s="153"/>
      <c r="H95" s="153"/>
      <c r="I95" s="153"/>
      <c r="J95" s="153"/>
      <c r="K95" s="28"/>
      <c r="L95" s="28"/>
      <c r="M95" s="28"/>
      <c r="N95" s="79"/>
      <c r="O95" s="45"/>
    </row>
    <row r="96" spans="1:15">
      <c r="A96" s="155"/>
      <c r="B96" s="156"/>
      <c r="C96" s="156"/>
      <c r="D96" s="157"/>
      <c r="E96" s="157"/>
      <c r="F96" s="157"/>
      <c r="G96" s="157"/>
      <c r="H96" s="157"/>
      <c r="I96" s="157"/>
      <c r="J96" s="157"/>
      <c r="K96" s="28"/>
      <c r="L96" s="28"/>
      <c r="M96" s="28"/>
      <c r="N96" s="79"/>
      <c r="O96" s="45"/>
    </row>
    <row r="97" spans="1:15">
      <c r="A97" s="87"/>
      <c r="B97" s="28"/>
      <c r="C97" s="28"/>
      <c r="D97" s="28"/>
      <c r="E97" s="154" t="s">
        <v>327</v>
      </c>
      <c r="F97" s="28"/>
      <c r="G97" s="28"/>
      <c r="H97" s="28"/>
      <c r="I97" s="28"/>
      <c r="J97" s="28"/>
      <c r="K97" s="28"/>
      <c r="L97" s="45"/>
      <c r="M97" s="28"/>
      <c r="N97" s="79"/>
      <c r="O97" s="45"/>
    </row>
    <row r="98" spans="1:15">
      <c r="A98" s="87"/>
      <c r="B98" s="28"/>
      <c r="C98" s="28"/>
      <c r="D98" s="28" t="s">
        <v>271</v>
      </c>
      <c r="E98" s="137"/>
      <c r="F98" s="28"/>
      <c r="G98" s="28"/>
      <c r="H98" s="28"/>
      <c r="I98" s="28"/>
      <c r="J98" s="28"/>
      <c r="K98" s="28"/>
      <c r="L98" s="28" t="s">
        <v>220</v>
      </c>
      <c r="M98" s="28"/>
      <c r="N98" s="79"/>
      <c r="O98" s="45"/>
    </row>
    <row r="99" spans="1:15">
      <c r="A99" s="87"/>
      <c r="B99" s="28"/>
      <c r="C99" s="28"/>
      <c r="D99" s="28" t="s">
        <v>272</v>
      </c>
      <c r="E99" s="137"/>
      <c r="F99" s="28"/>
      <c r="G99" s="28"/>
      <c r="H99" s="28"/>
      <c r="I99" s="28"/>
      <c r="J99" s="28"/>
      <c r="K99" s="28"/>
      <c r="L99" s="31"/>
      <c r="M99" s="31"/>
      <c r="N99" s="82"/>
      <c r="O99" s="45"/>
    </row>
    <row r="100" spans="1:15">
      <c r="A100" s="87"/>
      <c r="B100" s="28"/>
      <c r="C100" s="28"/>
      <c r="D100" s="28" t="s">
        <v>273</v>
      </c>
      <c r="E100" s="137"/>
      <c r="F100" s="28"/>
      <c r="G100" s="28"/>
      <c r="H100" s="28"/>
      <c r="I100" s="28"/>
      <c r="J100" s="28"/>
      <c r="K100" s="28"/>
      <c r="L100" s="31"/>
      <c r="M100" s="31"/>
      <c r="N100" s="82"/>
      <c r="O100" s="45"/>
    </row>
    <row r="101" spans="1:15">
      <c r="A101" s="87"/>
      <c r="B101" s="28"/>
      <c r="C101" s="28"/>
      <c r="D101" s="28" t="s">
        <v>274</v>
      </c>
      <c r="E101" s="137"/>
      <c r="F101" s="28"/>
      <c r="G101" s="28"/>
      <c r="H101" s="140" t="s">
        <v>324</v>
      </c>
      <c r="I101" s="39"/>
      <c r="J101" s="39"/>
      <c r="K101" s="28"/>
      <c r="L101" s="117"/>
      <c r="M101" s="117"/>
      <c r="N101" s="118"/>
      <c r="O101" s="45"/>
    </row>
    <row r="102" spans="1:15" ht="12.75" customHeight="1">
      <c r="A102" s="87"/>
      <c r="B102" s="28"/>
      <c r="C102" s="28"/>
      <c r="D102" s="28" t="s">
        <v>275</v>
      </c>
      <c r="E102" s="137"/>
      <c r="F102" s="28"/>
      <c r="G102" s="28"/>
      <c r="H102" s="259" t="str">
        <f>+"El costo invertido a las gallinas muertas fue de  $"&amp;VALUE(D105)&amp;"."</f>
        <v>El costo invertido a las gallinas muertas fue de  $0.</v>
      </c>
      <c r="I102" s="259"/>
      <c r="J102" s="259"/>
      <c r="K102" s="30"/>
      <c r="L102" s="31"/>
      <c r="M102" s="31"/>
      <c r="N102" s="82"/>
      <c r="O102" s="45"/>
    </row>
    <row r="103" spans="1:15">
      <c r="A103" s="87"/>
      <c r="B103" s="28"/>
      <c r="C103" s="28"/>
      <c r="D103" s="28" t="s">
        <v>276</v>
      </c>
      <c r="E103" s="137"/>
      <c r="F103" s="28"/>
      <c r="G103" s="28"/>
      <c r="H103" s="259"/>
      <c r="I103" s="259"/>
      <c r="J103" s="259"/>
      <c r="K103" s="28"/>
      <c r="L103" s="31"/>
      <c r="M103" s="31"/>
      <c r="N103" s="82"/>
      <c r="O103" s="45"/>
    </row>
    <row r="104" spans="1:15">
      <c r="A104" s="47"/>
      <c r="B104" s="45"/>
      <c r="C104" s="45"/>
      <c r="D104" s="45"/>
      <c r="E104" s="93"/>
      <c r="F104" s="32"/>
      <c r="G104" s="32"/>
      <c r="H104" s="259"/>
      <c r="I104" s="259"/>
      <c r="J104" s="259"/>
      <c r="K104" s="45"/>
      <c r="L104" s="31"/>
      <c r="M104" s="31"/>
      <c r="N104" s="82"/>
      <c r="O104" s="45"/>
    </row>
    <row r="105" spans="1:15">
      <c r="A105" s="263" t="s">
        <v>327</v>
      </c>
      <c r="B105" s="264"/>
      <c r="C105" s="28" t="s">
        <v>221</v>
      </c>
      <c r="D105" s="136">
        <f>SUM(E98:E103)</f>
        <v>0</v>
      </c>
      <c r="E105" s="93"/>
      <c r="F105" s="32"/>
      <c r="G105" s="32"/>
      <c r="H105" s="259"/>
      <c r="I105" s="259"/>
      <c r="J105" s="259"/>
      <c r="K105" s="95"/>
      <c r="L105" s="31"/>
      <c r="M105" s="31"/>
      <c r="N105" s="82"/>
      <c r="O105" s="45"/>
    </row>
    <row r="106" spans="1:15">
      <c r="A106" s="87"/>
      <c r="B106" s="28"/>
      <c r="C106" s="28"/>
      <c r="D106" s="28"/>
      <c r="E106" s="28"/>
      <c r="F106" s="42"/>
      <c r="G106" s="42"/>
      <c r="H106" s="42"/>
      <c r="I106" s="42"/>
      <c r="J106" s="42"/>
      <c r="K106" s="28"/>
      <c r="L106" s="28"/>
      <c r="M106" s="28"/>
      <c r="N106" s="79"/>
      <c r="O106" s="45"/>
    </row>
    <row r="107" spans="1:15">
      <c r="A107" s="89" t="s">
        <v>247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79"/>
      <c r="O107" s="45"/>
    </row>
    <row r="108" spans="1:15">
      <c r="A108" s="8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79"/>
      <c r="O108" s="45"/>
    </row>
    <row r="109" spans="1:15">
      <c r="A109" s="87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79"/>
      <c r="O109" s="45"/>
    </row>
    <row r="110" spans="1:15">
      <c r="A110" s="88" t="s">
        <v>263</v>
      </c>
      <c r="B110" s="31"/>
      <c r="C110" s="31"/>
      <c r="D110" s="31"/>
      <c r="E110" s="28"/>
      <c r="F110" s="28"/>
      <c r="G110" s="28"/>
      <c r="H110" s="28"/>
      <c r="I110" s="28"/>
      <c r="J110" s="28"/>
      <c r="K110" s="28"/>
      <c r="L110" s="249"/>
      <c r="M110" s="249"/>
      <c r="N110" s="81"/>
      <c r="O110" s="45"/>
    </row>
    <row r="111" spans="1:15">
      <c r="A111" s="10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151"/>
      <c r="M111" s="151"/>
      <c r="N111" s="81"/>
      <c r="O111" s="45"/>
    </row>
    <row r="112" spans="1:15" ht="12.75" customHeight="1">
      <c r="A112" s="260" t="s">
        <v>313</v>
      </c>
      <c r="B112" s="261"/>
      <c r="C112" s="261"/>
      <c r="D112" s="262"/>
      <c r="E112" s="262"/>
      <c r="F112" s="262"/>
      <c r="G112" s="153"/>
      <c r="H112" s="153"/>
      <c r="I112" s="153"/>
      <c r="J112" s="153"/>
      <c r="K112" s="28"/>
      <c r="L112" s="28"/>
      <c r="M112" s="28"/>
      <c r="N112" s="79"/>
      <c r="O112" s="45"/>
    </row>
    <row r="113" spans="1:15">
      <c r="A113" s="260"/>
      <c r="B113" s="261"/>
      <c r="C113" s="261"/>
      <c r="D113" s="262"/>
      <c r="E113" s="262"/>
      <c r="F113" s="262"/>
      <c r="G113" s="153"/>
      <c r="H113" s="153"/>
      <c r="I113" s="153"/>
      <c r="J113" s="153"/>
      <c r="K113" s="28"/>
      <c r="L113" s="28"/>
      <c r="M113" s="28"/>
      <c r="N113" s="79"/>
      <c r="O113" s="45"/>
    </row>
    <row r="114" spans="1:15">
      <c r="A114" s="155"/>
      <c r="B114" s="156"/>
      <c r="C114" s="156"/>
      <c r="D114" s="157"/>
      <c r="E114" s="157"/>
      <c r="F114" s="157"/>
      <c r="G114" s="157"/>
      <c r="H114" s="157"/>
      <c r="I114" s="157"/>
      <c r="J114" s="157"/>
      <c r="K114" s="28"/>
      <c r="L114" s="28"/>
      <c r="M114" s="28"/>
      <c r="N114" s="79"/>
      <c r="O114" s="45"/>
    </row>
    <row r="115" spans="1:15">
      <c r="A115" s="87"/>
      <c r="B115" s="28"/>
      <c r="C115" s="28"/>
      <c r="D115" s="28"/>
      <c r="E115" s="28" t="s">
        <v>301</v>
      </c>
      <c r="F115" s="28"/>
      <c r="G115" s="28"/>
      <c r="H115" s="28"/>
      <c r="I115" s="28"/>
      <c r="J115" s="28"/>
      <c r="K115" s="28"/>
      <c r="L115" s="28"/>
      <c r="M115" s="28"/>
      <c r="N115" s="79"/>
      <c r="O115" s="45"/>
    </row>
    <row r="116" spans="1:15">
      <c r="A116" s="87"/>
      <c r="B116" s="28"/>
      <c r="C116" s="28"/>
      <c r="D116" s="28" t="s">
        <v>271</v>
      </c>
      <c r="E116" s="134"/>
      <c r="F116" s="28"/>
      <c r="G116" s="28"/>
      <c r="H116" s="28"/>
      <c r="I116" s="28"/>
      <c r="J116" s="28"/>
      <c r="K116" s="28"/>
      <c r="L116" s="28"/>
      <c r="M116" s="28"/>
      <c r="N116" s="79"/>
      <c r="O116" s="45"/>
    </row>
    <row r="117" spans="1:15">
      <c r="A117" s="87"/>
      <c r="B117" s="28"/>
      <c r="C117" s="28"/>
      <c r="D117" s="28" t="s">
        <v>272</v>
      </c>
      <c r="E117" s="134"/>
      <c r="F117" s="28"/>
      <c r="G117" s="28"/>
      <c r="H117" s="28"/>
      <c r="I117" s="28"/>
      <c r="J117" s="28"/>
      <c r="K117" s="28"/>
      <c r="L117" s="28" t="s">
        <v>220</v>
      </c>
      <c r="M117" s="28"/>
      <c r="N117" s="79"/>
      <c r="O117" s="45"/>
    </row>
    <row r="118" spans="1:15">
      <c r="A118" s="87"/>
      <c r="B118" s="28"/>
      <c r="C118" s="28"/>
      <c r="D118" s="28" t="s">
        <v>273</v>
      </c>
      <c r="E118" s="134"/>
      <c r="F118" s="28"/>
      <c r="G118" s="28"/>
      <c r="H118" s="28"/>
      <c r="I118" s="28"/>
      <c r="J118" s="28"/>
      <c r="K118" s="28"/>
      <c r="L118" s="31"/>
      <c r="M118" s="31"/>
      <c r="N118" s="82"/>
      <c r="O118" s="45"/>
    </row>
    <row r="119" spans="1:15">
      <c r="A119" s="87"/>
      <c r="B119" s="28"/>
      <c r="C119" s="28"/>
      <c r="D119" s="28" t="s">
        <v>274</v>
      </c>
      <c r="E119" s="134"/>
      <c r="F119" s="28"/>
      <c r="G119" s="28"/>
      <c r="H119" s="140" t="s">
        <v>324</v>
      </c>
      <c r="I119" s="39"/>
      <c r="J119" s="39"/>
      <c r="K119" s="28"/>
      <c r="L119" s="31"/>
      <c r="M119" s="31"/>
      <c r="N119" s="82"/>
      <c r="O119" s="45"/>
    </row>
    <row r="120" spans="1:15" ht="12.75" customHeight="1">
      <c r="A120" s="87"/>
      <c r="B120" s="28"/>
      <c r="C120" s="28"/>
      <c r="D120" s="28" t="s">
        <v>275</v>
      </c>
      <c r="E120" s="134"/>
      <c r="F120" s="28"/>
      <c r="G120" s="28"/>
      <c r="H120" s="259" t="str">
        <f>+"El porcentaje de postura es de "&amp;VALUE(D123)&amp;"  huevos al día por gallina."</f>
        <v>El porcentaje de postura es de 0  huevos al día por gallina.</v>
      </c>
      <c r="I120" s="259"/>
      <c r="J120" s="259"/>
      <c r="K120" s="30"/>
      <c r="L120" s="31"/>
      <c r="M120" s="31"/>
      <c r="N120" s="82"/>
      <c r="O120" s="45"/>
    </row>
    <row r="121" spans="1:15">
      <c r="A121" s="87"/>
      <c r="B121" s="28"/>
      <c r="C121" s="28"/>
      <c r="D121" s="28" t="s">
        <v>276</v>
      </c>
      <c r="E121" s="134"/>
      <c r="F121" s="28"/>
      <c r="G121" s="28"/>
      <c r="H121" s="259"/>
      <c r="I121" s="259"/>
      <c r="J121" s="259"/>
      <c r="K121" s="28"/>
      <c r="L121" s="31"/>
      <c r="M121" s="31"/>
      <c r="N121" s="82"/>
      <c r="O121" s="45"/>
    </row>
    <row r="122" spans="1:15">
      <c r="A122" s="47"/>
      <c r="B122" s="45"/>
      <c r="C122" s="45"/>
      <c r="D122" s="93"/>
      <c r="E122" s="93"/>
      <c r="F122" s="32"/>
      <c r="G122" s="32"/>
      <c r="H122" s="259"/>
      <c r="I122" s="259"/>
      <c r="J122" s="259"/>
      <c r="K122" s="45"/>
      <c r="L122" s="31"/>
      <c r="M122" s="31"/>
      <c r="N122" s="82"/>
      <c r="O122" s="45"/>
    </row>
    <row r="123" spans="1:15">
      <c r="A123" s="263" t="s">
        <v>263</v>
      </c>
      <c r="B123" s="264"/>
      <c r="C123" s="28" t="s">
        <v>221</v>
      </c>
      <c r="D123" s="135">
        <f>IF(SUM(E116:E121)=0,,AVERAGE(E116:E121))</f>
        <v>0</v>
      </c>
      <c r="E123" s="93"/>
      <c r="F123" s="32"/>
      <c r="G123" s="32"/>
      <c r="H123" s="259"/>
      <c r="I123" s="259"/>
      <c r="J123" s="259"/>
      <c r="K123" s="96"/>
      <c r="L123" s="31"/>
      <c r="M123" s="31"/>
      <c r="N123" s="82"/>
      <c r="O123" s="45"/>
    </row>
    <row r="124" spans="1:15">
      <c r="A124" s="87"/>
      <c r="B124" s="28"/>
      <c r="C124" s="28"/>
      <c r="D124" s="28"/>
      <c r="E124" s="28"/>
      <c r="F124" s="42"/>
      <c r="G124" s="42"/>
      <c r="H124" s="42"/>
      <c r="I124" s="42"/>
      <c r="J124" s="42"/>
      <c r="K124" s="28"/>
      <c r="L124" s="28"/>
      <c r="M124" s="28"/>
      <c r="N124" s="79"/>
      <c r="O124" s="45"/>
    </row>
    <row r="125" spans="1:15">
      <c r="A125" s="89" t="s">
        <v>247</v>
      </c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79"/>
      <c r="O125" s="45"/>
    </row>
    <row r="126" spans="1:15">
      <c r="A126" s="87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79"/>
      <c r="O126" s="45"/>
    </row>
    <row r="127" spans="1:15">
      <c r="A127" s="87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79"/>
      <c r="O127" s="45"/>
    </row>
    <row r="128" spans="1:15">
      <c r="A128" s="88" t="s">
        <v>283</v>
      </c>
      <c r="B128" s="31"/>
      <c r="C128" s="31"/>
      <c r="D128" s="31"/>
      <c r="E128" s="28"/>
      <c r="F128" s="28"/>
      <c r="G128" s="28"/>
      <c r="H128" s="28"/>
      <c r="I128" s="28"/>
      <c r="J128" s="28"/>
      <c r="K128" s="28"/>
      <c r="L128" s="249"/>
      <c r="M128" s="249"/>
      <c r="N128" s="81"/>
      <c r="O128" s="45"/>
    </row>
    <row r="129" spans="1:15">
      <c r="A129" s="87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45"/>
      <c r="M129" s="45"/>
      <c r="N129" s="119"/>
      <c r="O129" s="45"/>
    </row>
    <row r="130" spans="1:15" ht="12.75" customHeight="1">
      <c r="A130" s="260" t="s">
        <v>314</v>
      </c>
      <c r="B130" s="261"/>
      <c r="C130" s="261"/>
      <c r="D130" s="262"/>
      <c r="E130" s="262"/>
      <c r="F130" s="262"/>
      <c r="G130" s="153"/>
      <c r="H130" s="153"/>
      <c r="I130" s="153"/>
      <c r="J130" s="153"/>
      <c r="K130" s="28"/>
      <c r="L130" s="45"/>
      <c r="M130" s="45"/>
      <c r="N130" s="119"/>
      <c r="O130" s="45"/>
    </row>
    <row r="131" spans="1:15" ht="12.75" customHeight="1">
      <c r="A131" s="260"/>
      <c r="B131" s="261"/>
      <c r="C131" s="261"/>
      <c r="D131" s="262"/>
      <c r="E131" s="262"/>
      <c r="F131" s="262"/>
      <c r="G131" s="153"/>
      <c r="H131" s="153"/>
      <c r="I131" s="153"/>
      <c r="J131" s="153"/>
      <c r="K131" s="28"/>
      <c r="L131" s="45"/>
      <c r="M131" s="45"/>
      <c r="N131" s="119"/>
      <c r="O131" s="45"/>
    </row>
    <row r="132" spans="1:15">
      <c r="A132" s="155"/>
      <c r="B132" s="156"/>
      <c r="C132" s="156"/>
      <c r="D132" s="157"/>
      <c r="E132" s="157"/>
      <c r="F132" s="157"/>
      <c r="G132" s="157"/>
      <c r="H132" s="157"/>
      <c r="I132" s="157"/>
      <c r="J132" s="157"/>
      <c r="K132" s="28"/>
      <c r="L132" s="45"/>
      <c r="M132" s="45"/>
      <c r="N132" s="119"/>
      <c r="O132" s="45"/>
    </row>
    <row r="133" spans="1:15">
      <c r="A133" s="155"/>
      <c r="B133" s="156"/>
      <c r="C133" s="156"/>
      <c r="D133" s="28"/>
      <c r="E133" s="28" t="s">
        <v>331</v>
      </c>
      <c r="F133" s="157"/>
      <c r="G133" s="157"/>
      <c r="H133" s="157"/>
      <c r="I133" s="157"/>
      <c r="J133" s="157"/>
      <c r="K133" s="28"/>
      <c r="L133" s="45"/>
      <c r="M133" s="45"/>
      <c r="N133" s="119"/>
      <c r="O133" s="45"/>
    </row>
    <row r="134" spans="1:15">
      <c r="A134" s="155"/>
      <c r="B134" s="156"/>
      <c r="C134" s="156"/>
      <c r="D134" s="28" t="s">
        <v>271</v>
      </c>
      <c r="E134" s="134"/>
      <c r="F134" s="157"/>
      <c r="G134" s="157"/>
      <c r="H134" s="157"/>
      <c r="I134" s="157"/>
      <c r="J134" s="157"/>
      <c r="K134" s="28"/>
      <c r="L134" s="45"/>
      <c r="M134" s="45"/>
      <c r="N134" s="119"/>
      <c r="O134" s="45"/>
    </row>
    <row r="135" spans="1:15">
      <c r="A135" s="155"/>
      <c r="B135" s="156"/>
      <c r="C135" s="156"/>
      <c r="D135" s="28" t="s">
        <v>272</v>
      </c>
      <c r="E135" s="134"/>
      <c r="F135" s="157"/>
      <c r="G135" s="157"/>
      <c r="H135" s="157"/>
      <c r="I135" s="157"/>
      <c r="J135" s="157"/>
      <c r="K135" s="28"/>
      <c r="L135" s="28" t="s">
        <v>220</v>
      </c>
      <c r="M135" s="28"/>
      <c r="N135" s="79"/>
      <c r="O135" s="45"/>
    </row>
    <row r="136" spans="1:15">
      <c r="A136" s="155"/>
      <c r="B136" s="156"/>
      <c r="C136" s="156"/>
      <c r="D136" s="28" t="s">
        <v>273</v>
      </c>
      <c r="E136" s="134"/>
      <c r="F136" s="157"/>
      <c r="G136" s="157"/>
      <c r="H136" s="157"/>
      <c r="I136" s="157"/>
      <c r="J136" s="157"/>
      <c r="K136" s="28"/>
      <c r="L136" s="31"/>
      <c r="M136" s="31"/>
      <c r="N136" s="82"/>
      <c r="O136" s="45"/>
    </row>
    <row r="137" spans="1:15">
      <c r="A137" s="155"/>
      <c r="B137" s="156"/>
      <c r="C137" s="156"/>
      <c r="D137" s="28" t="s">
        <v>274</v>
      </c>
      <c r="E137" s="134"/>
      <c r="F137" s="157"/>
      <c r="G137" s="157"/>
      <c r="H137" s="140" t="s">
        <v>324</v>
      </c>
      <c r="I137" s="39"/>
      <c r="J137" s="39"/>
      <c r="K137" s="28"/>
      <c r="L137" s="31"/>
      <c r="M137" s="31"/>
      <c r="N137" s="82"/>
      <c r="O137" s="45"/>
    </row>
    <row r="138" spans="1:15" ht="12.75" customHeight="1">
      <c r="A138" s="155"/>
      <c r="B138" s="156"/>
      <c r="C138" s="156"/>
      <c r="D138" s="28" t="s">
        <v>275</v>
      </c>
      <c r="E138" s="134"/>
      <c r="F138" s="157"/>
      <c r="G138" s="157"/>
      <c r="H138" s="259" t="str">
        <f>+"El peso en promedio de una caja recolectada es de "&amp;VALUE(D141)&amp;" KG."</f>
        <v>El peso en promedio de una caja recolectada es de 0 KG.</v>
      </c>
      <c r="I138" s="259"/>
      <c r="J138" s="259"/>
      <c r="K138" s="28"/>
      <c r="L138" s="31"/>
      <c r="M138" s="31"/>
      <c r="N138" s="82"/>
      <c r="O138" s="45"/>
    </row>
    <row r="139" spans="1:15" ht="12.75" customHeight="1">
      <c r="A139" s="155"/>
      <c r="B139" s="156"/>
      <c r="C139" s="156"/>
      <c r="D139" s="28" t="s">
        <v>276</v>
      </c>
      <c r="E139" s="134"/>
      <c r="F139" s="157"/>
      <c r="G139" s="157"/>
      <c r="H139" s="259"/>
      <c r="I139" s="259"/>
      <c r="J139" s="259"/>
      <c r="K139" s="28"/>
      <c r="L139" s="31"/>
      <c r="M139" s="31"/>
      <c r="N139" s="82"/>
      <c r="O139" s="45"/>
    </row>
    <row r="140" spans="1:15">
      <c r="A140" s="155"/>
      <c r="B140" s="156"/>
      <c r="C140" s="156"/>
      <c r="D140" s="157"/>
      <c r="E140" s="157"/>
      <c r="F140" s="157"/>
      <c r="G140" s="157"/>
      <c r="H140" s="259"/>
      <c r="I140" s="259"/>
      <c r="J140" s="259"/>
      <c r="K140" s="28"/>
      <c r="L140" s="31"/>
      <c r="M140" s="31"/>
      <c r="N140" s="82"/>
      <c r="O140" s="45"/>
    </row>
    <row r="141" spans="1:15">
      <c r="A141" s="263" t="s">
        <v>293</v>
      </c>
      <c r="B141" s="264"/>
      <c r="C141" s="28" t="s">
        <v>221</v>
      </c>
      <c r="D141" s="135">
        <f>IF(SUM(E134:E139)=0,,AVERAGE(E134:E139))</f>
        <v>0</v>
      </c>
      <c r="E141" s="93"/>
      <c r="F141" s="32"/>
      <c r="G141" s="32"/>
      <c r="H141" s="259"/>
      <c r="I141" s="259"/>
      <c r="J141" s="259"/>
      <c r="K141" s="104"/>
      <c r="L141" s="31"/>
      <c r="M141" s="31"/>
      <c r="N141" s="82"/>
      <c r="O141" s="45"/>
    </row>
    <row r="142" spans="1:15">
      <c r="A142" s="87"/>
      <c r="B142" s="28"/>
      <c r="C142" s="28"/>
      <c r="D142" s="93"/>
      <c r="E142" s="93"/>
      <c r="F142" s="32"/>
      <c r="G142" s="32"/>
      <c r="H142" s="32"/>
      <c r="I142" s="32"/>
      <c r="J142" s="32"/>
      <c r="K142" s="109"/>
      <c r="L142" s="28"/>
      <c r="M142" s="28"/>
      <c r="N142" s="79"/>
      <c r="O142" s="45"/>
    </row>
    <row r="143" spans="1:15">
      <c r="A143" s="87"/>
      <c r="B143" s="28"/>
      <c r="C143" s="28"/>
      <c r="D143" s="78"/>
      <c r="E143" s="154"/>
      <c r="F143" s="78"/>
      <c r="G143" s="78"/>
      <c r="H143" s="78"/>
      <c r="I143" s="78"/>
      <c r="J143" s="78"/>
      <c r="K143" s="110"/>
      <c r="L143" s="28"/>
      <c r="M143" s="28"/>
      <c r="N143" s="79"/>
      <c r="O143" s="45"/>
    </row>
    <row r="144" spans="1:15">
      <c r="A144" s="89" t="s">
        <v>246</v>
      </c>
      <c r="B144" s="28"/>
      <c r="C144" s="28"/>
      <c r="D144" s="28"/>
      <c r="E144" s="28"/>
      <c r="F144" s="78"/>
      <c r="G144" s="78"/>
      <c r="H144" s="78"/>
      <c r="I144" s="78"/>
      <c r="J144" s="78"/>
      <c r="K144" s="28"/>
      <c r="L144" s="28"/>
      <c r="M144" s="28"/>
      <c r="N144" s="79"/>
      <c r="O144" s="45"/>
    </row>
    <row r="145" spans="1:15">
      <c r="A145" s="87"/>
      <c r="B145" s="28"/>
      <c r="C145" s="28"/>
      <c r="D145" s="28"/>
      <c r="E145" s="28"/>
      <c r="F145" s="78"/>
      <c r="G145" s="78"/>
      <c r="H145" s="78"/>
      <c r="I145" s="78"/>
      <c r="J145" s="78"/>
      <c r="K145" s="77"/>
      <c r="L145" s="28"/>
      <c r="M145" s="28"/>
      <c r="N145" s="79"/>
      <c r="O145" s="45"/>
    </row>
    <row r="146" spans="1:15">
      <c r="A146" s="87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79"/>
      <c r="O146" s="45"/>
    </row>
    <row r="147" spans="1:15">
      <c r="A147" s="88" t="s">
        <v>282</v>
      </c>
      <c r="B147" s="31"/>
      <c r="C147" s="31"/>
      <c r="D147" s="31"/>
      <c r="E147" s="28"/>
      <c r="F147" s="28"/>
      <c r="G147" s="28"/>
      <c r="H147" s="28"/>
      <c r="I147" s="28"/>
      <c r="J147" s="28"/>
      <c r="K147" s="28"/>
      <c r="L147" s="28"/>
      <c r="M147" s="28"/>
      <c r="N147" s="79"/>
      <c r="O147" s="45"/>
    </row>
    <row r="148" spans="1:15">
      <c r="A148" s="10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79"/>
      <c r="O148" s="45"/>
    </row>
    <row r="149" spans="1:15" ht="12.75" customHeight="1">
      <c r="A149" s="246" t="s">
        <v>315</v>
      </c>
      <c r="B149" s="247"/>
      <c r="C149" s="247"/>
      <c r="D149" s="248"/>
      <c r="E149" s="248"/>
      <c r="F149" s="248"/>
      <c r="G149" s="157"/>
      <c r="H149" s="157"/>
      <c r="I149" s="157"/>
      <c r="J149" s="157"/>
      <c r="K149" s="28"/>
      <c r="L149" s="28"/>
      <c r="M149" s="28"/>
      <c r="N149" s="79"/>
      <c r="O149" s="45"/>
    </row>
    <row r="150" spans="1:15">
      <c r="A150" s="246"/>
      <c r="B150" s="247"/>
      <c r="C150" s="247"/>
      <c r="D150" s="248"/>
      <c r="E150" s="248"/>
      <c r="F150" s="248"/>
      <c r="G150" s="157"/>
      <c r="H150" s="157"/>
      <c r="I150" s="157"/>
      <c r="J150" s="157"/>
      <c r="K150" s="28"/>
      <c r="L150" s="28"/>
      <c r="M150" s="28"/>
      <c r="N150" s="79"/>
      <c r="O150" s="45"/>
    </row>
    <row r="151" spans="1:15" ht="12.75" customHeight="1">
      <c r="A151" s="155"/>
      <c r="B151" s="156"/>
      <c r="C151" s="156"/>
      <c r="D151" s="157"/>
      <c r="E151" s="157"/>
      <c r="F151" s="157"/>
      <c r="G151" s="157"/>
      <c r="H151" s="157"/>
      <c r="I151" s="157"/>
      <c r="J151" s="157"/>
      <c r="K151" s="28"/>
      <c r="L151" s="28"/>
      <c r="M151" s="28"/>
      <c r="N151" s="79"/>
      <c r="O151" s="45"/>
    </row>
    <row r="152" spans="1:15">
      <c r="A152" s="87"/>
      <c r="B152" s="28"/>
      <c r="C152" s="28"/>
      <c r="D152" s="28"/>
      <c r="E152" s="138" t="s">
        <v>281</v>
      </c>
      <c r="F152" s="28"/>
      <c r="G152" s="28"/>
      <c r="H152" s="28"/>
      <c r="I152" s="28"/>
      <c r="J152" s="28"/>
      <c r="K152" s="28"/>
      <c r="L152" s="28"/>
      <c r="M152" s="28"/>
      <c r="N152" s="79"/>
      <c r="O152" s="45"/>
    </row>
    <row r="153" spans="1:15">
      <c r="A153" s="87"/>
      <c r="B153" s="28"/>
      <c r="C153" s="28"/>
      <c r="D153" s="28" t="s">
        <v>271</v>
      </c>
      <c r="E153" s="134"/>
      <c r="F153" s="28"/>
      <c r="G153" s="28"/>
      <c r="H153" s="28"/>
      <c r="I153" s="28"/>
      <c r="J153" s="28"/>
      <c r="K153" s="28"/>
      <c r="L153" s="28"/>
      <c r="M153" s="28"/>
      <c r="N153" s="79"/>
      <c r="O153" s="45"/>
    </row>
    <row r="154" spans="1:15">
      <c r="A154" s="87"/>
      <c r="B154" s="28"/>
      <c r="C154" s="28"/>
      <c r="D154" s="28" t="s">
        <v>272</v>
      </c>
      <c r="E154" s="134"/>
      <c r="F154" s="28"/>
      <c r="G154" s="28"/>
      <c r="H154" s="28"/>
      <c r="I154" s="28"/>
      <c r="J154" s="28"/>
      <c r="K154" s="28"/>
      <c r="L154" s="28"/>
      <c r="M154" s="28"/>
      <c r="N154" s="79"/>
      <c r="O154" s="45"/>
    </row>
    <row r="155" spans="1:15">
      <c r="A155" s="87"/>
      <c r="B155" s="28"/>
      <c r="C155" s="28"/>
      <c r="D155" s="28" t="s">
        <v>273</v>
      </c>
      <c r="E155" s="134"/>
      <c r="F155" s="28"/>
      <c r="G155" s="28"/>
      <c r="H155" s="28"/>
      <c r="I155" s="28"/>
      <c r="J155" s="28"/>
      <c r="K155" s="28"/>
      <c r="L155" s="28"/>
      <c r="M155" s="28"/>
      <c r="N155" s="79"/>
      <c r="O155" s="45"/>
    </row>
    <row r="156" spans="1:15">
      <c r="A156" s="87"/>
      <c r="B156" s="28"/>
      <c r="C156" s="28"/>
      <c r="D156" s="28" t="s">
        <v>274</v>
      </c>
      <c r="E156" s="134"/>
      <c r="F156" s="28"/>
      <c r="G156" s="28"/>
      <c r="H156" s="140" t="s">
        <v>324</v>
      </c>
      <c r="I156" s="39"/>
      <c r="J156" s="39"/>
      <c r="K156" s="28"/>
      <c r="L156" s="28" t="s">
        <v>220</v>
      </c>
      <c r="M156" s="28"/>
      <c r="N156" s="79"/>
      <c r="O156" s="45"/>
    </row>
    <row r="157" spans="1:15" ht="12.75" customHeight="1">
      <c r="A157" s="87"/>
      <c r="B157" s="28"/>
      <c r="C157" s="28"/>
      <c r="D157" s="28" t="s">
        <v>275</v>
      </c>
      <c r="E157" s="134"/>
      <c r="F157" s="28"/>
      <c r="G157" s="28"/>
      <c r="H157" s="259" t="str">
        <f>+"Los kilos de alimento que consumío una gallina en el mes fue "&amp;VALUE(D160)&amp;" KG."</f>
        <v>Los kilos de alimento que consumío una gallina en el mes fue 0 KG.</v>
      </c>
      <c r="I157" s="259"/>
      <c r="J157" s="259"/>
      <c r="K157" s="28"/>
      <c r="L157" s="31"/>
      <c r="M157" s="31"/>
      <c r="N157" s="82"/>
      <c r="O157" s="45"/>
    </row>
    <row r="158" spans="1:15">
      <c r="A158" s="87"/>
      <c r="B158" s="28"/>
      <c r="C158" s="28"/>
      <c r="D158" s="28" t="s">
        <v>276</v>
      </c>
      <c r="E158" s="134"/>
      <c r="F158" s="28"/>
      <c r="G158" s="28"/>
      <c r="H158" s="259"/>
      <c r="I158" s="259"/>
      <c r="J158" s="259"/>
      <c r="K158" s="28"/>
      <c r="L158" s="31"/>
      <c r="M158" s="31"/>
      <c r="N158" s="82"/>
      <c r="O158" s="45"/>
    </row>
    <row r="159" spans="1:15" ht="12.75" customHeight="1">
      <c r="A159" s="87"/>
      <c r="B159" s="28"/>
      <c r="C159" s="28"/>
      <c r="D159" s="28"/>
      <c r="E159" s="28"/>
      <c r="F159" s="28"/>
      <c r="G159" s="28"/>
      <c r="H159" s="259"/>
      <c r="I159" s="259"/>
      <c r="J159" s="259"/>
      <c r="K159" s="28"/>
      <c r="L159" s="31"/>
      <c r="M159" s="31"/>
      <c r="N159" s="82"/>
      <c r="O159" s="45"/>
    </row>
    <row r="160" spans="1:15">
      <c r="A160" s="263" t="s">
        <v>282</v>
      </c>
      <c r="B160" s="264"/>
      <c r="C160" s="28" t="s">
        <v>221</v>
      </c>
      <c r="D160" s="135">
        <f>IF(SUM(E153:E158)=0,,AVERAGE(E153:E158))</f>
        <v>0</v>
      </c>
      <c r="E160" s="93"/>
      <c r="F160" s="93"/>
      <c r="G160" s="93"/>
      <c r="H160" s="259"/>
      <c r="I160" s="259"/>
      <c r="J160" s="259"/>
      <c r="K160" s="45"/>
      <c r="L160" s="31"/>
      <c r="M160" s="31"/>
      <c r="N160" s="82"/>
    </row>
    <row r="161" spans="1:14">
      <c r="A161" s="87"/>
      <c r="B161" s="28"/>
      <c r="C161" s="28"/>
      <c r="D161" s="93"/>
      <c r="E161" s="93"/>
      <c r="F161" s="111"/>
      <c r="G161" s="111"/>
      <c r="H161" s="111"/>
      <c r="I161" s="111"/>
      <c r="J161" s="111"/>
      <c r="K161" s="96"/>
      <c r="L161" s="31"/>
      <c r="M161" s="31"/>
      <c r="N161" s="82"/>
    </row>
    <row r="162" spans="1:14">
      <c r="A162" s="87"/>
      <c r="B162" s="28"/>
      <c r="C162" s="28"/>
      <c r="D162" s="154"/>
      <c r="E162" s="154"/>
      <c r="F162" s="154"/>
      <c r="G162" s="154"/>
      <c r="H162" s="154"/>
      <c r="I162" s="154"/>
      <c r="J162" s="154"/>
      <c r="K162" s="48"/>
      <c r="L162" s="31"/>
      <c r="M162" s="31"/>
      <c r="N162" s="82"/>
    </row>
    <row r="163" spans="1:14">
      <c r="A163" s="47"/>
      <c r="B163" s="28"/>
      <c r="C163" s="28"/>
      <c r="D163" s="28"/>
      <c r="E163" s="28"/>
      <c r="F163" s="33"/>
      <c r="G163" s="33"/>
      <c r="H163" s="33"/>
      <c r="I163" s="33"/>
      <c r="J163" s="33"/>
      <c r="K163" s="28"/>
      <c r="L163" s="28"/>
      <c r="M163" s="28"/>
      <c r="N163" s="79"/>
    </row>
    <row r="164" spans="1:14" ht="12.75" customHeight="1">
      <c r="A164" s="89" t="s">
        <v>246</v>
      </c>
      <c r="B164" s="39"/>
      <c r="C164" s="39"/>
      <c r="D164" s="28"/>
      <c r="E164" s="38"/>
      <c r="F164" s="33"/>
      <c r="G164" s="33"/>
      <c r="H164" s="33"/>
      <c r="I164" s="33"/>
      <c r="J164" s="33"/>
      <c r="K164" s="45"/>
      <c r="L164" s="39"/>
      <c r="M164" s="39"/>
      <c r="N164" s="80"/>
    </row>
    <row r="165" spans="1:14">
      <c r="A165" s="89"/>
      <c r="B165" s="39"/>
      <c r="C165" s="39"/>
      <c r="D165" s="28"/>
      <c r="E165" s="38"/>
      <c r="F165" s="33"/>
      <c r="G165" s="33"/>
      <c r="H165" s="33"/>
      <c r="I165" s="33"/>
      <c r="J165" s="33"/>
      <c r="K165" s="45"/>
      <c r="L165" s="39"/>
      <c r="M165" s="39"/>
      <c r="N165" s="80"/>
    </row>
    <row r="166" spans="1:14">
      <c r="A166" s="91"/>
      <c r="B166" s="39"/>
      <c r="C166" s="39"/>
      <c r="D166" s="28"/>
      <c r="E166" s="38"/>
      <c r="F166" s="33"/>
      <c r="G166" s="33"/>
      <c r="H166" s="33"/>
      <c r="I166" s="33"/>
      <c r="J166" s="33"/>
      <c r="K166" s="83"/>
      <c r="L166" s="39"/>
      <c r="M166" s="39"/>
      <c r="N166" s="80"/>
    </row>
    <row r="167" spans="1:14">
      <c r="A167" s="88" t="s">
        <v>292</v>
      </c>
      <c r="B167" s="31"/>
      <c r="C167" s="31"/>
      <c r="D167" s="31"/>
      <c r="E167" s="28"/>
      <c r="F167" s="28"/>
      <c r="G167" s="28"/>
      <c r="H167" s="28"/>
      <c r="I167" s="28"/>
      <c r="J167" s="28"/>
      <c r="K167" s="28"/>
      <c r="L167" s="249"/>
      <c r="M167" s="249"/>
      <c r="N167" s="81"/>
    </row>
    <row r="168" spans="1:14">
      <c r="A168" s="10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151"/>
      <c r="M168" s="151"/>
      <c r="N168" s="81"/>
    </row>
    <row r="169" spans="1:14" ht="12.75" customHeight="1">
      <c r="A169" s="260" t="s">
        <v>316</v>
      </c>
      <c r="B169" s="261"/>
      <c r="C169" s="261"/>
      <c r="D169" s="262"/>
      <c r="E169" s="262"/>
      <c r="F169" s="262"/>
      <c r="G169" s="153"/>
      <c r="H169" s="153"/>
      <c r="I169" s="153"/>
      <c r="J169" s="153"/>
      <c r="K169" s="28"/>
      <c r="L169" s="45"/>
      <c r="M169" s="28"/>
      <c r="N169" s="79"/>
    </row>
    <row r="170" spans="1:14">
      <c r="A170" s="260"/>
      <c r="B170" s="261"/>
      <c r="C170" s="261"/>
      <c r="D170" s="262"/>
      <c r="E170" s="262"/>
      <c r="F170" s="262"/>
      <c r="G170" s="153"/>
      <c r="H170" s="153"/>
      <c r="I170" s="153"/>
      <c r="J170" s="153"/>
      <c r="K170" s="28"/>
      <c r="L170" s="28"/>
      <c r="M170" s="28"/>
      <c r="N170" s="79"/>
    </row>
    <row r="171" spans="1:14" ht="12.75" customHeight="1">
      <c r="A171" s="155"/>
      <c r="B171" s="156"/>
      <c r="C171" s="156"/>
      <c r="D171" s="157"/>
      <c r="E171" s="157"/>
      <c r="F171" s="157"/>
      <c r="G171" s="157"/>
      <c r="H171" s="157"/>
      <c r="I171" s="157"/>
      <c r="J171" s="157"/>
      <c r="K171" s="28"/>
      <c r="L171" s="28"/>
      <c r="M171" s="28"/>
      <c r="N171" s="79"/>
    </row>
    <row r="172" spans="1:14">
      <c r="A172" s="87"/>
      <c r="B172" s="28"/>
      <c r="C172" s="28"/>
      <c r="D172" s="28"/>
      <c r="E172" s="28" t="s">
        <v>302</v>
      </c>
      <c r="F172" s="28"/>
      <c r="G172" s="28"/>
      <c r="H172" s="28"/>
      <c r="I172" s="28"/>
      <c r="J172" s="28"/>
      <c r="K172" s="28"/>
      <c r="L172" s="28"/>
      <c r="M172" s="28"/>
      <c r="N172" s="79"/>
    </row>
    <row r="173" spans="1:14">
      <c r="A173" s="87"/>
      <c r="B173" s="28"/>
      <c r="C173" s="28"/>
      <c r="D173" s="28" t="s">
        <v>271</v>
      </c>
      <c r="E173" s="137"/>
      <c r="F173" s="28"/>
      <c r="G173" s="28"/>
      <c r="H173" s="28"/>
      <c r="I173" s="28"/>
      <c r="J173" s="28"/>
      <c r="K173" s="28"/>
      <c r="L173" s="28"/>
      <c r="M173" s="28"/>
      <c r="N173" s="79"/>
    </row>
    <row r="174" spans="1:14">
      <c r="A174" s="87"/>
      <c r="B174" s="28"/>
      <c r="C174" s="28"/>
      <c r="D174" s="28" t="s">
        <v>272</v>
      </c>
      <c r="E174" s="137"/>
      <c r="F174" s="28"/>
      <c r="G174" s="28"/>
      <c r="H174" s="28"/>
      <c r="I174" s="28"/>
      <c r="J174" s="28"/>
      <c r="K174" s="28"/>
      <c r="L174" s="28"/>
      <c r="M174" s="28"/>
      <c r="N174" s="79"/>
    </row>
    <row r="175" spans="1:14">
      <c r="A175" s="87"/>
      <c r="B175" s="28"/>
      <c r="C175" s="28"/>
      <c r="D175" s="28" t="s">
        <v>273</v>
      </c>
      <c r="E175" s="137"/>
      <c r="F175" s="28"/>
      <c r="G175" s="28"/>
      <c r="H175" s="28"/>
      <c r="I175" s="28"/>
      <c r="J175" s="28"/>
      <c r="K175" s="28"/>
      <c r="L175" s="28"/>
      <c r="M175" s="28"/>
      <c r="N175" s="79"/>
    </row>
    <row r="176" spans="1:14">
      <c r="A176" s="87"/>
      <c r="B176" s="28"/>
      <c r="C176" s="28"/>
      <c r="D176" s="28" t="s">
        <v>274</v>
      </c>
      <c r="E176" s="137"/>
      <c r="F176" s="28"/>
      <c r="G176" s="28"/>
      <c r="H176" s="140" t="s">
        <v>324</v>
      </c>
      <c r="I176" s="39"/>
      <c r="J176" s="39"/>
      <c r="K176" s="28"/>
      <c r="L176" s="28" t="s">
        <v>220</v>
      </c>
      <c r="M176" s="28"/>
      <c r="N176" s="79"/>
    </row>
    <row r="177" spans="1:14" ht="12.75" customHeight="1">
      <c r="A177" s="87"/>
      <c r="B177" s="28"/>
      <c r="C177" s="28"/>
      <c r="D177" s="28" t="s">
        <v>275</v>
      </c>
      <c r="E177" s="137"/>
      <c r="F177" s="28"/>
      <c r="G177" s="28"/>
      <c r="H177" s="259" t="str">
        <f>+"El costo del consumo de alimento en el mes de una gallina es $"&amp;VALUE(D180)&amp;"."</f>
        <v>El costo del consumo de alimento en el mes de una gallina es $0.</v>
      </c>
      <c r="I177" s="259"/>
      <c r="J177" s="259"/>
      <c r="K177" s="28"/>
      <c r="L177" s="31"/>
      <c r="M177" s="31"/>
      <c r="N177" s="82"/>
    </row>
    <row r="178" spans="1:14">
      <c r="A178" s="87"/>
      <c r="B178" s="28"/>
      <c r="C178" s="28"/>
      <c r="D178" s="28" t="s">
        <v>276</v>
      </c>
      <c r="E178" s="137"/>
      <c r="F178" s="28"/>
      <c r="G178" s="28"/>
      <c r="H178" s="259"/>
      <c r="I178" s="259"/>
      <c r="J178" s="259"/>
      <c r="K178" s="28"/>
      <c r="L178" s="31"/>
      <c r="M178" s="31"/>
      <c r="N178" s="82"/>
    </row>
    <row r="179" spans="1:14" ht="12.75" customHeight="1">
      <c r="A179" s="87"/>
      <c r="B179" s="28"/>
      <c r="C179" s="28"/>
      <c r="D179" s="28"/>
      <c r="E179" s="28"/>
      <c r="F179" s="28"/>
      <c r="G179" s="28"/>
      <c r="H179" s="259"/>
      <c r="I179" s="259"/>
      <c r="J179" s="259"/>
      <c r="K179" s="28"/>
      <c r="L179" s="31"/>
      <c r="M179" s="31"/>
      <c r="N179" s="82"/>
    </row>
    <row r="180" spans="1:14">
      <c r="A180" s="263" t="s">
        <v>292</v>
      </c>
      <c r="B180" s="264"/>
      <c r="C180" s="28" t="s">
        <v>221</v>
      </c>
      <c r="D180" s="136">
        <f>IF(SUM(E173:E178)=0,,AVERAGE(E173:E178))</f>
        <v>0</v>
      </c>
      <c r="E180" s="114"/>
      <c r="F180" s="112"/>
      <c r="G180" s="112"/>
      <c r="H180" s="259"/>
      <c r="I180" s="259"/>
      <c r="J180" s="259"/>
      <c r="K180" s="35"/>
      <c r="L180" s="31"/>
      <c r="M180" s="31"/>
      <c r="N180" s="82"/>
    </row>
    <row r="181" spans="1:14">
      <c r="A181" s="87"/>
      <c r="B181" s="28"/>
      <c r="C181" s="28"/>
      <c r="D181" s="114"/>
      <c r="E181" s="114"/>
      <c r="F181" s="112"/>
      <c r="G181" s="112"/>
      <c r="H181" s="112"/>
      <c r="I181" s="112"/>
      <c r="J181" s="112"/>
      <c r="K181" s="113"/>
      <c r="L181" s="117"/>
      <c r="M181" s="117"/>
      <c r="N181" s="118"/>
    </row>
    <row r="182" spans="1:14">
      <c r="A182" s="87"/>
      <c r="B182" s="28"/>
      <c r="C182" s="28"/>
      <c r="D182" s="28"/>
      <c r="E182" s="28"/>
      <c r="F182" s="45"/>
      <c r="G182" s="45"/>
      <c r="H182" s="45"/>
      <c r="I182" s="45"/>
      <c r="J182" s="45"/>
      <c r="K182" s="45"/>
      <c r="L182" s="117"/>
      <c r="M182" s="117"/>
      <c r="N182" s="118"/>
    </row>
    <row r="183" spans="1:14">
      <c r="A183" s="87"/>
      <c r="B183" s="28"/>
      <c r="C183" s="28"/>
      <c r="D183" s="28"/>
      <c r="E183" s="28"/>
      <c r="F183" s="45"/>
      <c r="G183" s="45"/>
      <c r="H183" s="45"/>
      <c r="I183" s="45"/>
      <c r="J183" s="45"/>
      <c r="K183" s="45"/>
      <c r="L183" s="33"/>
      <c r="M183" s="28"/>
      <c r="N183" s="79"/>
    </row>
    <row r="184" spans="1:14">
      <c r="A184" s="89" t="s">
        <v>246</v>
      </c>
      <c r="B184" s="28"/>
      <c r="C184" s="28"/>
      <c r="D184" s="28"/>
      <c r="E184" s="28"/>
      <c r="F184" s="45"/>
      <c r="G184" s="45"/>
      <c r="H184" s="45"/>
      <c r="I184" s="45"/>
      <c r="J184" s="45"/>
      <c r="K184" s="45"/>
      <c r="L184" s="33"/>
      <c r="M184" s="37"/>
      <c r="N184" s="79"/>
    </row>
    <row r="185" spans="1:14">
      <c r="A185" s="87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33"/>
      <c r="M185" s="37"/>
      <c r="N185" s="79"/>
    </row>
    <row r="186" spans="1:14">
      <c r="A186" s="87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33"/>
      <c r="M186" s="37"/>
      <c r="N186" s="79"/>
    </row>
    <row r="187" spans="1:14">
      <c r="A187" s="88" t="s">
        <v>268</v>
      </c>
      <c r="B187" s="31"/>
      <c r="C187" s="31"/>
      <c r="D187" s="31"/>
      <c r="E187" s="28"/>
      <c r="F187" s="28"/>
      <c r="G187" s="28"/>
      <c r="H187" s="28"/>
      <c r="I187" s="28"/>
      <c r="J187" s="28"/>
      <c r="K187" s="28"/>
      <c r="L187" s="249"/>
      <c r="M187" s="249"/>
      <c r="N187" s="81"/>
    </row>
    <row r="188" spans="1:14">
      <c r="A188" s="87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45"/>
      <c r="M188" s="45"/>
      <c r="N188" s="119"/>
    </row>
    <row r="189" spans="1:14" ht="12.75" customHeight="1">
      <c r="A189" s="246" t="s">
        <v>317</v>
      </c>
      <c r="B189" s="247"/>
      <c r="C189" s="247"/>
      <c r="D189" s="248"/>
      <c r="E189" s="248"/>
      <c r="F189" s="248"/>
      <c r="G189" s="157"/>
      <c r="H189" s="157"/>
      <c r="I189" s="157"/>
      <c r="J189" s="157"/>
      <c r="K189" s="28"/>
      <c r="L189" s="45"/>
      <c r="M189" s="45"/>
      <c r="N189" s="119"/>
    </row>
    <row r="190" spans="1:14">
      <c r="A190" s="246"/>
      <c r="B190" s="247"/>
      <c r="C190" s="247"/>
      <c r="D190" s="248"/>
      <c r="E190" s="248"/>
      <c r="F190" s="248"/>
      <c r="G190" s="157"/>
      <c r="H190" s="157"/>
      <c r="I190" s="157"/>
      <c r="J190" s="157"/>
      <c r="K190" s="28"/>
      <c r="L190" s="45"/>
      <c r="M190" s="45"/>
      <c r="N190" s="119"/>
    </row>
    <row r="191" spans="1:14" ht="12.75" customHeight="1">
      <c r="A191" s="155"/>
      <c r="B191" s="156"/>
      <c r="C191" s="156"/>
      <c r="D191" s="157"/>
      <c r="E191" s="157"/>
      <c r="F191" s="157"/>
      <c r="G191" s="157"/>
      <c r="H191" s="157"/>
      <c r="I191" s="157"/>
      <c r="J191" s="157"/>
      <c r="K191" s="28"/>
      <c r="L191" s="45"/>
      <c r="M191" s="45"/>
      <c r="N191" s="119"/>
    </row>
    <row r="192" spans="1:14">
      <c r="A192" s="155"/>
      <c r="B192" s="156"/>
      <c r="C192" s="156"/>
      <c r="D192" s="28"/>
      <c r="E192" s="28" t="s">
        <v>268</v>
      </c>
      <c r="F192" s="157"/>
      <c r="G192" s="157"/>
      <c r="H192" s="157"/>
      <c r="I192" s="157"/>
      <c r="J192" s="157"/>
      <c r="K192" s="28"/>
      <c r="L192" s="45"/>
      <c r="M192" s="45"/>
      <c r="N192" s="119"/>
    </row>
    <row r="193" spans="1:14">
      <c r="A193" s="155"/>
      <c r="B193" s="156"/>
      <c r="C193" s="156"/>
      <c r="D193" s="28" t="s">
        <v>271</v>
      </c>
      <c r="E193" s="134"/>
      <c r="F193" s="157"/>
      <c r="G193" s="157"/>
      <c r="H193" s="157"/>
      <c r="I193" s="157"/>
      <c r="J193" s="157"/>
      <c r="K193" s="28"/>
      <c r="L193" s="45"/>
      <c r="M193" s="45"/>
      <c r="N193" s="119"/>
    </row>
    <row r="194" spans="1:14">
      <c r="A194" s="155"/>
      <c r="B194" s="156"/>
      <c r="C194" s="156"/>
      <c r="D194" s="28" t="s">
        <v>272</v>
      </c>
      <c r="E194" s="134"/>
      <c r="F194" s="157"/>
      <c r="G194" s="157"/>
      <c r="H194" s="157"/>
      <c r="I194" s="157"/>
      <c r="J194" s="157"/>
      <c r="K194" s="28"/>
      <c r="L194" s="45"/>
      <c r="M194" s="45"/>
      <c r="N194" s="119"/>
    </row>
    <row r="195" spans="1:14">
      <c r="A195" s="155"/>
      <c r="B195" s="156"/>
      <c r="C195" s="156"/>
      <c r="D195" s="28" t="s">
        <v>273</v>
      </c>
      <c r="E195" s="134"/>
      <c r="F195" s="157"/>
      <c r="G195" s="157"/>
      <c r="H195" s="157"/>
      <c r="I195" s="157"/>
      <c r="J195" s="157"/>
      <c r="K195" s="28"/>
      <c r="L195" s="28" t="s">
        <v>220</v>
      </c>
      <c r="M195" s="28"/>
      <c r="N195" s="79"/>
    </row>
    <row r="196" spans="1:14">
      <c r="A196" s="155"/>
      <c r="B196" s="156"/>
      <c r="C196" s="156"/>
      <c r="D196" s="28" t="s">
        <v>274</v>
      </c>
      <c r="E196" s="134"/>
      <c r="F196" s="157"/>
      <c r="G196" s="157"/>
      <c r="H196" s="140" t="s">
        <v>324</v>
      </c>
      <c r="I196" s="39"/>
      <c r="J196" s="39"/>
      <c r="K196" s="28"/>
      <c r="L196" s="31"/>
      <c r="M196" s="31"/>
      <c r="N196" s="82"/>
    </row>
    <row r="197" spans="1:14" ht="12.75" customHeight="1">
      <c r="A197" s="155"/>
      <c r="B197" s="156"/>
      <c r="C197" s="156"/>
      <c r="D197" s="28" t="s">
        <v>275</v>
      </c>
      <c r="E197" s="134"/>
      <c r="F197" s="157"/>
      <c r="G197" s="157"/>
      <c r="H197" s="259" t="str">
        <f>+"Para que una gallina ponga un kilogramo de huevo necesita comer "&amp;VALUE(D200)&amp;" KG."</f>
        <v>Para que una gallina ponga un kilogramo de huevo necesita comer 0 KG.</v>
      </c>
      <c r="I197" s="259"/>
      <c r="J197" s="259"/>
      <c r="K197" s="28"/>
      <c r="L197" s="31"/>
      <c r="M197" s="31"/>
      <c r="N197" s="82"/>
    </row>
    <row r="198" spans="1:14">
      <c r="A198" s="155"/>
      <c r="B198" s="156"/>
      <c r="C198" s="156"/>
      <c r="D198" s="28" t="s">
        <v>276</v>
      </c>
      <c r="E198" s="134"/>
      <c r="F198" s="157"/>
      <c r="G198" s="157"/>
      <c r="H198" s="259"/>
      <c r="I198" s="259"/>
      <c r="J198" s="259"/>
      <c r="K198" s="28"/>
      <c r="L198" s="31"/>
      <c r="M198" s="31"/>
      <c r="N198" s="82"/>
    </row>
    <row r="199" spans="1:14" ht="12.75" customHeight="1">
      <c r="A199" s="87"/>
      <c r="B199" s="28"/>
      <c r="C199" s="28"/>
      <c r="D199" s="28"/>
      <c r="E199" s="28"/>
      <c r="F199" s="28"/>
      <c r="G199" s="28"/>
      <c r="H199" s="259"/>
      <c r="I199" s="259"/>
      <c r="J199" s="259"/>
      <c r="K199" s="28"/>
      <c r="L199" s="31"/>
      <c r="M199" s="31"/>
      <c r="N199" s="82"/>
    </row>
    <row r="200" spans="1:14">
      <c r="A200" s="263" t="s">
        <v>294</v>
      </c>
      <c r="B200" s="264"/>
      <c r="C200" s="28" t="s">
        <v>221</v>
      </c>
      <c r="D200" s="135">
        <f>IF(SUM(E193:E198)=0,,AVERAGE(E193:E198))</f>
        <v>0</v>
      </c>
      <c r="E200" s="93"/>
      <c r="F200" s="33"/>
      <c r="G200" s="33"/>
      <c r="H200" s="259"/>
      <c r="I200" s="259"/>
      <c r="J200" s="259"/>
      <c r="K200" s="28"/>
      <c r="L200" s="31"/>
      <c r="M200" s="31"/>
      <c r="N200" s="82"/>
    </row>
    <row r="201" spans="1:14" ht="12.75" customHeight="1">
      <c r="A201" s="87"/>
      <c r="B201" s="28"/>
      <c r="C201" s="28"/>
      <c r="D201" s="93"/>
      <c r="E201" s="93"/>
      <c r="F201" s="33"/>
      <c r="G201" s="33"/>
      <c r="H201" s="33"/>
      <c r="I201" s="33"/>
      <c r="J201" s="33"/>
      <c r="K201" s="96"/>
      <c r="L201" s="31"/>
      <c r="M201" s="31"/>
      <c r="N201" s="82"/>
    </row>
    <row r="202" spans="1:14">
      <c r="A202" s="87"/>
      <c r="B202" s="28"/>
      <c r="C202" s="28"/>
      <c r="D202" s="154"/>
      <c r="E202" s="154"/>
      <c r="F202" s="154"/>
      <c r="G202" s="154"/>
      <c r="H202" s="154"/>
      <c r="I202" s="154"/>
      <c r="J202" s="154"/>
      <c r="K202" s="48"/>
      <c r="L202" s="31"/>
      <c r="M202" s="31"/>
      <c r="N202" s="82"/>
    </row>
    <row r="203" spans="1:14">
      <c r="A203" s="47"/>
      <c r="B203" s="28"/>
      <c r="C203" s="28"/>
      <c r="D203" s="28"/>
      <c r="E203" s="28"/>
      <c r="F203" s="45"/>
      <c r="G203" s="45"/>
      <c r="H203" s="45"/>
      <c r="I203" s="45"/>
      <c r="J203" s="45"/>
      <c r="K203" s="45"/>
      <c r="L203" s="31"/>
      <c r="M203" s="31"/>
      <c r="N203" s="82"/>
    </row>
    <row r="204" spans="1:14" ht="12.75" customHeight="1">
      <c r="A204" s="89" t="s">
        <v>246</v>
      </c>
      <c r="B204" s="39"/>
      <c r="C204" s="39"/>
      <c r="D204" s="28"/>
      <c r="E204" s="38"/>
      <c r="F204" s="45"/>
      <c r="G204" s="45"/>
      <c r="H204" s="45"/>
      <c r="I204" s="45"/>
      <c r="J204" s="45"/>
      <c r="K204" s="45"/>
      <c r="L204" s="31"/>
      <c r="M204" s="31"/>
      <c r="N204" s="82"/>
    </row>
    <row r="205" spans="1:14">
      <c r="A205" s="89"/>
      <c r="B205" s="39"/>
      <c r="C205" s="39"/>
      <c r="D205" s="28"/>
      <c r="E205" s="38"/>
      <c r="F205" s="45"/>
      <c r="G205" s="45"/>
      <c r="H205" s="45"/>
      <c r="I205" s="45"/>
      <c r="J205" s="45"/>
      <c r="K205" s="45"/>
      <c r="L205" s="39"/>
      <c r="M205" s="39"/>
      <c r="N205" s="80"/>
    </row>
    <row r="206" spans="1:14">
      <c r="A206" s="91"/>
      <c r="B206" s="39"/>
      <c r="C206" s="39"/>
      <c r="D206" s="28"/>
      <c r="E206" s="38"/>
      <c r="F206" s="33"/>
      <c r="G206" s="33"/>
      <c r="H206" s="33"/>
      <c r="I206" s="33"/>
      <c r="J206" s="33"/>
      <c r="K206" s="83"/>
      <c r="L206" s="39"/>
      <c r="M206" s="39"/>
      <c r="N206" s="80"/>
    </row>
    <row r="207" spans="1:14">
      <c r="A207" s="88" t="s">
        <v>268</v>
      </c>
      <c r="B207" s="31"/>
      <c r="C207" s="31"/>
      <c r="D207" s="31"/>
      <c r="E207" s="28"/>
      <c r="F207" s="28"/>
      <c r="G207" s="28"/>
      <c r="H207" s="28"/>
      <c r="I207" s="28"/>
      <c r="J207" s="28"/>
      <c r="K207" s="28"/>
      <c r="L207" s="249"/>
      <c r="M207" s="249"/>
      <c r="N207" s="81"/>
    </row>
    <row r="208" spans="1:14">
      <c r="A208" s="87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45"/>
      <c r="M208" s="45"/>
      <c r="N208" s="119"/>
    </row>
    <row r="209" spans="1:14" ht="12.75" customHeight="1">
      <c r="A209" s="246" t="s">
        <v>318</v>
      </c>
      <c r="B209" s="247"/>
      <c r="C209" s="247"/>
      <c r="D209" s="248"/>
      <c r="E209" s="248"/>
      <c r="F209" s="248"/>
      <c r="G209" s="157"/>
      <c r="H209" s="157"/>
      <c r="I209" s="157"/>
      <c r="J209" s="157"/>
      <c r="K209" s="28"/>
      <c r="L209" s="45"/>
      <c r="M209" s="45"/>
      <c r="N209" s="119"/>
    </row>
    <row r="210" spans="1:14">
      <c r="A210" s="246"/>
      <c r="B210" s="247"/>
      <c r="C210" s="247"/>
      <c r="D210" s="248"/>
      <c r="E210" s="248"/>
      <c r="F210" s="248"/>
      <c r="G210" s="157"/>
      <c r="H210" s="157"/>
      <c r="I210" s="157"/>
      <c r="J210" s="157"/>
      <c r="K210" s="28"/>
      <c r="L210" s="45"/>
      <c r="M210" s="45"/>
      <c r="N210" s="119"/>
    </row>
    <row r="211" spans="1:14" ht="12.75" customHeight="1">
      <c r="A211" s="155"/>
      <c r="B211" s="156"/>
      <c r="C211" s="156"/>
      <c r="D211" s="157"/>
      <c r="E211" s="157"/>
      <c r="F211" s="157"/>
      <c r="G211" s="157"/>
      <c r="H211" s="157"/>
      <c r="I211" s="157"/>
      <c r="J211" s="157"/>
      <c r="K211" s="28"/>
      <c r="L211" s="45"/>
      <c r="M211" s="45"/>
      <c r="N211" s="119"/>
    </row>
    <row r="212" spans="1:14">
      <c r="A212" s="155"/>
      <c r="B212" s="156"/>
      <c r="C212" s="156"/>
      <c r="D212" s="28"/>
      <c r="E212" s="28" t="s">
        <v>284</v>
      </c>
      <c r="F212" s="157"/>
      <c r="G212" s="157"/>
      <c r="H212" s="157"/>
      <c r="I212" s="157"/>
      <c r="J212" s="157"/>
      <c r="K212" s="28"/>
      <c r="L212" s="45"/>
      <c r="M212" s="45"/>
      <c r="N212" s="119"/>
    </row>
    <row r="213" spans="1:14">
      <c r="A213" s="155"/>
      <c r="B213" s="156"/>
      <c r="C213" s="156"/>
      <c r="D213" s="28" t="s">
        <v>271</v>
      </c>
      <c r="E213" s="137"/>
      <c r="F213" s="157"/>
      <c r="G213" s="157"/>
      <c r="H213" s="157"/>
      <c r="I213" s="157"/>
      <c r="J213" s="157"/>
      <c r="K213" s="28"/>
      <c r="L213" s="45"/>
      <c r="M213" s="45"/>
      <c r="N213" s="119"/>
    </row>
    <row r="214" spans="1:14">
      <c r="A214" s="155"/>
      <c r="B214" s="156"/>
      <c r="C214" s="156"/>
      <c r="D214" s="28" t="s">
        <v>272</v>
      </c>
      <c r="E214" s="137"/>
      <c r="F214" s="157"/>
      <c r="G214" s="157"/>
      <c r="H214" s="157"/>
      <c r="I214" s="157"/>
      <c r="J214" s="157"/>
      <c r="K214" s="28"/>
      <c r="L214" s="28" t="s">
        <v>220</v>
      </c>
      <c r="M214" s="28"/>
      <c r="N214" s="79"/>
    </row>
    <row r="215" spans="1:14">
      <c r="A215" s="155"/>
      <c r="B215" s="156"/>
      <c r="C215" s="156"/>
      <c r="D215" s="28" t="s">
        <v>273</v>
      </c>
      <c r="E215" s="137"/>
      <c r="F215" s="157"/>
      <c r="G215" s="157"/>
      <c r="H215" s="157"/>
      <c r="I215" s="157"/>
      <c r="J215" s="157"/>
      <c r="K215" s="28"/>
      <c r="L215" s="31"/>
      <c r="M215" s="31"/>
      <c r="N215" s="82"/>
    </row>
    <row r="216" spans="1:14">
      <c r="A216" s="155"/>
      <c r="B216" s="156"/>
      <c r="C216" s="156"/>
      <c r="D216" s="28" t="s">
        <v>274</v>
      </c>
      <c r="E216" s="137"/>
      <c r="F216" s="157"/>
      <c r="G216" s="157"/>
      <c r="H216" s="140" t="s">
        <v>324</v>
      </c>
      <c r="I216" s="39"/>
      <c r="J216" s="39"/>
      <c r="K216" s="28"/>
      <c r="L216" s="31"/>
      <c r="M216" s="31"/>
      <c r="N216" s="82"/>
    </row>
    <row r="217" spans="1:14" ht="12.75" customHeight="1">
      <c r="A217" s="155"/>
      <c r="B217" s="156"/>
      <c r="C217" s="156"/>
      <c r="D217" s="28" t="s">
        <v>275</v>
      </c>
      <c r="E217" s="137"/>
      <c r="F217" s="157"/>
      <c r="G217" s="157"/>
      <c r="H217" s="259" t="str">
        <f>+"El costo del alimento para que una gallina ponga un kilogramo de huevo es de $"&amp;VALUE(D220)&amp;"."</f>
        <v>El costo del alimento para que una gallina ponga un kilogramo de huevo es de $0.</v>
      </c>
      <c r="I217" s="259"/>
      <c r="J217" s="259"/>
      <c r="K217" s="28"/>
      <c r="L217" s="31"/>
      <c r="M217" s="31"/>
      <c r="N217" s="82"/>
    </row>
    <row r="218" spans="1:14">
      <c r="A218" s="155"/>
      <c r="B218" s="156"/>
      <c r="C218" s="156"/>
      <c r="D218" s="28" t="s">
        <v>276</v>
      </c>
      <c r="E218" s="137"/>
      <c r="F218" s="157"/>
      <c r="G218" s="157"/>
      <c r="H218" s="259"/>
      <c r="I218" s="259"/>
      <c r="J218" s="259"/>
      <c r="K218" s="28"/>
      <c r="L218" s="31"/>
      <c r="M218" s="31"/>
      <c r="N218" s="82"/>
    </row>
    <row r="219" spans="1:14" ht="12.75" customHeight="1">
      <c r="A219" s="87"/>
      <c r="B219" s="28"/>
      <c r="C219" s="28"/>
      <c r="D219" s="28"/>
      <c r="E219" s="28"/>
      <c r="F219" s="28"/>
      <c r="G219" s="28"/>
      <c r="H219" s="259"/>
      <c r="I219" s="259"/>
      <c r="J219" s="259"/>
      <c r="K219" s="28"/>
      <c r="L219" s="31"/>
      <c r="M219" s="31"/>
      <c r="N219" s="82"/>
    </row>
    <row r="220" spans="1:14">
      <c r="A220" s="263" t="s">
        <v>303</v>
      </c>
      <c r="B220" s="264"/>
      <c r="C220" s="28" t="s">
        <v>221</v>
      </c>
      <c r="D220" s="136">
        <f>IF(SUM(E213:E218)=0,,AVERAGE(E213:E218))</f>
        <v>0</v>
      </c>
      <c r="E220" s="93"/>
      <c r="F220" s="33"/>
      <c r="G220" s="33"/>
      <c r="H220" s="259"/>
      <c r="I220" s="259"/>
      <c r="J220" s="259"/>
      <c r="K220" s="28"/>
      <c r="L220" s="31"/>
      <c r="M220" s="31"/>
      <c r="N220" s="82"/>
    </row>
    <row r="221" spans="1:14" ht="12.75" customHeight="1">
      <c r="A221" s="87"/>
      <c r="B221" s="28"/>
      <c r="C221" s="28"/>
      <c r="D221" s="93"/>
      <c r="E221" s="93"/>
      <c r="F221" s="33"/>
      <c r="G221" s="33"/>
      <c r="H221" s="33"/>
      <c r="I221" s="33"/>
      <c r="J221" s="33"/>
      <c r="K221" s="96"/>
      <c r="L221" s="31"/>
      <c r="M221" s="31"/>
      <c r="N221" s="82"/>
    </row>
    <row r="222" spans="1:14" ht="12.75" customHeight="1">
      <c r="A222" s="87"/>
      <c r="B222" s="28"/>
      <c r="C222" s="28"/>
      <c r="D222" s="154"/>
      <c r="E222" s="154"/>
      <c r="F222" s="154"/>
      <c r="G222" s="154"/>
      <c r="H222" s="154"/>
      <c r="I222" s="154"/>
      <c r="J222" s="154"/>
      <c r="K222" s="48"/>
      <c r="L222" s="31"/>
      <c r="M222" s="31"/>
      <c r="N222" s="82"/>
    </row>
    <row r="223" spans="1:14">
      <c r="A223" s="47"/>
      <c r="B223" s="28"/>
      <c r="C223" s="28"/>
      <c r="D223" s="28"/>
      <c r="E223" s="45"/>
      <c r="F223" s="45"/>
      <c r="G223" s="45"/>
      <c r="H223" s="45"/>
      <c r="I223" s="45"/>
      <c r="J223" s="45"/>
      <c r="K223" s="45"/>
      <c r="L223" s="28"/>
      <c r="M223" s="28"/>
      <c r="N223" s="79"/>
    </row>
    <row r="224" spans="1:14" ht="12.75" customHeight="1">
      <c r="A224" s="89" t="s">
        <v>246</v>
      </c>
      <c r="B224" s="39"/>
      <c r="C224" s="39"/>
      <c r="D224" s="28"/>
      <c r="E224" s="38"/>
      <c r="F224" s="45"/>
      <c r="G224" s="45"/>
      <c r="H224" s="45"/>
      <c r="I224" s="45"/>
      <c r="J224" s="45"/>
      <c r="K224" s="45"/>
      <c r="L224" s="39"/>
      <c r="M224" s="39"/>
      <c r="N224" s="80"/>
    </row>
    <row r="225" spans="1:14">
      <c r="A225" s="89"/>
      <c r="B225" s="39"/>
      <c r="C225" s="39"/>
      <c r="D225" s="28"/>
      <c r="E225" s="38"/>
      <c r="F225" s="45"/>
      <c r="G225" s="45"/>
      <c r="H225" s="45"/>
      <c r="I225" s="45"/>
      <c r="J225" s="45"/>
      <c r="K225" s="45"/>
      <c r="L225" s="39"/>
      <c r="M225" s="39"/>
      <c r="N225" s="80"/>
    </row>
    <row r="226" spans="1:14">
      <c r="A226" s="91"/>
      <c r="B226" s="39"/>
      <c r="C226" s="39"/>
      <c r="D226" s="28"/>
      <c r="E226" s="38"/>
      <c r="F226" s="33"/>
      <c r="G226" s="33"/>
      <c r="H226" s="33"/>
      <c r="I226" s="33"/>
      <c r="J226" s="33"/>
      <c r="K226" s="83"/>
      <c r="L226" s="39"/>
      <c r="M226" s="39"/>
      <c r="N226" s="80"/>
    </row>
    <row r="227" spans="1:14">
      <c r="A227" s="88" t="s">
        <v>285</v>
      </c>
      <c r="B227" s="31"/>
      <c r="C227" s="31"/>
      <c r="D227" s="31"/>
      <c r="E227" s="28"/>
      <c r="F227" s="28"/>
      <c r="G227" s="28"/>
      <c r="H227" s="28"/>
      <c r="I227" s="28"/>
      <c r="J227" s="28"/>
      <c r="K227" s="28"/>
      <c r="L227" s="249"/>
      <c r="M227" s="249"/>
      <c r="N227" s="81"/>
    </row>
    <row r="228" spans="1:14">
      <c r="A228" s="10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151"/>
      <c r="M228" s="151"/>
      <c r="N228" s="81"/>
    </row>
    <row r="229" spans="1:14" ht="12.75" customHeight="1">
      <c r="A229" s="246" t="s">
        <v>319</v>
      </c>
      <c r="B229" s="247"/>
      <c r="C229" s="247"/>
      <c r="D229" s="248"/>
      <c r="E229" s="248"/>
      <c r="F229" s="248"/>
      <c r="G229" s="157"/>
      <c r="H229" s="157"/>
      <c r="I229" s="157"/>
      <c r="J229" s="157"/>
      <c r="K229" s="28"/>
      <c r="L229" s="45"/>
      <c r="M229" s="28"/>
      <c r="N229" s="79"/>
    </row>
    <row r="230" spans="1:14">
      <c r="A230" s="246"/>
      <c r="B230" s="247"/>
      <c r="C230" s="247"/>
      <c r="D230" s="248"/>
      <c r="E230" s="248"/>
      <c r="F230" s="248"/>
      <c r="G230" s="157"/>
      <c r="H230" s="157"/>
      <c r="I230" s="157"/>
      <c r="J230" s="157"/>
      <c r="K230" s="28"/>
      <c r="L230" s="28"/>
      <c r="M230" s="28"/>
      <c r="N230" s="79"/>
    </row>
    <row r="231" spans="1:14" ht="12.75" customHeight="1">
      <c r="A231" s="155"/>
      <c r="B231" s="156"/>
      <c r="C231" s="156"/>
      <c r="D231" s="157"/>
      <c r="E231" s="157"/>
      <c r="F231" s="157"/>
      <c r="G231" s="157"/>
      <c r="H231" s="157"/>
      <c r="I231" s="157"/>
      <c r="J231" s="157"/>
      <c r="K231" s="28"/>
      <c r="L231" s="28"/>
      <c r="M231" s="28"/>
      <c r="N231" s="79"/>
    </row>
    <row r="232" spans="1:14">
      <c r="A232" s="87"/>
      <c r="B232" s="28"/>
      <c r="C232" s="28"/>
      <c r="D232" s="28"/>
      <c r="E232" s="28" t="s">
        <v>278</v>
      </c>
      <c r="F232" s="28"/>
      <c r="G232" s="28"/>
      <c r="H232" s="28"/>
      <c r="I232" s="28"/>
      <c r="J232" s="28"/>
      <c r="K232" s="28"/>
      <c r="L232" s="28"/>
      <c r="M232" s="28"/>
      <c r="N232" s="79"/>
    </row>
    <row r="233" spans="1:14">
      <c r="A233" s="87"/>
      <c r="B233" s="28"/>
      <c r="C233" s="28"/>
      <c r="D233" s="28" t="s">
        <v>271</v>
      </c>
      <c r="E233" s="137"/>
      <c r="F233" s="28"/>
      <c r="G233" s="28"/>
      <c r="H233" s="28"/>
      <c r="I233" s="28"/>
      <c r="J233" s="28"/>
      <c r="K233" s="28"/>
      <c r="L233" s="28"/>
      <c r="M233" s="28"/>
      <c r="N233" s="79"/>
    </row>
    <row r="234" spans="1:14">
      <c r="A234" s="87"/>
      <c r="B234" s="28"/>
      <c r="C234" s="28"/>
      <c r="D234" s="28" t="s">
        <v>272</v>
      </c>
      <c r="E234" s="137"/>
      <c r="F234" s="28"/>
      <c r="G234" s="28"/>
      <c r="H234" s="28"/>
      <c r="I234" s="28"/>
      <c r="J234" s="28"/>
      <c r="K234" s="28"/>
      <c r="L234" s="28"/>
      <c r="M234" s="28"/>
      <c r="N234" s="79"/>
    </row>
    <row r="235" spans="1:14">
      <c r="A235" s="87"/>
      <c r="B235" s="28"/>
      <c r="C235" s="28"/>
      <c r="D235" s="28" t="s">
        <v>273</v>
      </c>
      <c r="E235" s="137"/>
      <c r="F235" s="28"/>
      <c r="G235" s="28"/>
      <c r="H235" s="28"/>
      <c r="I235" s="28"/>
      <c r="J235" s="28"/>
      <c r="K235" s="28"/>
      <c r="L235" s="28"/>
      <c r="M235" s="28"/>
      <c r="N235" s="79"/>
    </row>
    <row r="236" spans="1:14">
      <c r="A236" s="87"/>
      <c r="B236" s="28"/>
      <c r="C236" s="28"/>
      <c r="D236" s="28" t="s">
        <v>274</v>
      </c>
      <c r="E236" s="137"/>
      <c r="F236" s="28"/>
      <c r="G236" s="28"/>
      <c r="H236" s="140" t="s">
        <v>324</v>
      </c>
      <c r="I236" s="39"/>
      <c r="J236" s="39"/>
      <c r="K236" s="28"/>
      <c r="L236" s="28" t="s">
        <v>220</v>
      </c>
      <c r="M236" s="28"/>
      <c r="N236" s="79"/>
    </row>
    <row r="237" spans="1:14" ht="12.75" customHeight="1">
      <c r="A237" s="87"/>
      <c r="B237" s="28"/>
      <c r="C237" s="28"/>
      <c r="D237" s="28" t="s">
        <v>275</v>
      </c>
      <c r="E237" s="137"/>
      <c r="F237" s="28"/>
      <c r="G237" s="28"/>
      <c r="H237" s="259" t="str">
        <f>+"El costo del consumo de alimento terminado y complementos alimenticios de una gallina en el mes es de $"&amp;VALUE(D240)&amp;"."</f>
        <v>El costo del consumo de alimento terminado y complementos alimenticios de una gallina en el mes es de $0.</v>
      </c>
      <c r="I237" s="259"/>
      <c r="J237" s="259"/>
      <c r="K237" s="28"/>
      <c r="L237" s="31"/>
      <c r="M237" s="31"/>
      <c r="N237" s="82"/>
    </row>
    <row r="238" spans="1:14">
      <c r="A238" s="87"/>
      <c r="B238" s="28"/>
      <c r="C238" s="28"/>
      <c r="D238" s="28" t="s">
        <v>276</v>
      </c>
      <c r="E238" s="137"/>
      <c r="F238" s="28"/>
      <c r="G238" s="28"/>
      <c r="H238" s="259"/>
      <c r="I238" s="259"/>
      <c r="J238" s="259"/>
      <c r="K238" s="28"/>
      <c r="L238" s="31"/>
      <c r="M238" s="31"/>
      <c r="N238" s="82"/>
    </row>
    <row r="239" spans="1:14" ht="12.75" customHeight="1">
      <c r="A239" s="87"/>
      <c r="B239" s="28"/>
      <c r="C239" s="28"/>
      <c r="D239" s="28"/>
      <c r="E239" s="28"/>
      <c r="F239" s="28"/>
      <c r="G239" s="28"/>
      <c r="H239" s="259"/>
      <c r="I239" s="259"/>
      <c r="J239" s="259"/>
      <c r="K239" s="28"/>
      <c r="L239" s="31"/>
      <c r="M239" s="31"/>
      <c r="N239" s="82"/>
    </row>
    <row r="240" spans="1:14">
      <c r="A240" s="116" t="s">
        <v>295</v>
      </c>
      <c r="B240" s="84"/>
      <c r="C240" s="28" t="s">
        <v>221</v>
      </c>
      <c r="D240" s="136">
        <f>IF(SUM(E233:E238)=0,,AVERAGE(E233:E238))</f>
        <v>0</v>
      </c>
      <c r="E240" s="93"/>
      <c r="F240" s="92"/>
      <c r="G240" s="92"/>
      <c r="H240" s="259"/>
      <c r="I240" s="259"/>
      <c r="J240" s="259"/>
      <c r="K240" s="28"/>
      <c r="L240" s="117"/>
      <c r="M240" s="117"/>
      <c r="N240" s="118"/>
    </row>
    <row r="241" spans="1:14">
      <c r="A241" s="115"/>
      <c r="B241" s="84"/>
      <c r="C241" s="28"/>
      <c r="D241" s="93"/>
      <c r="E241" s="93"/>
      <c r="F241" s="32"/>
      <c r="G241" s="32"/>
      <c r="H241" s="32"/>
      <c r="I241" s="32"/>
      <c r="J241" s="32"/>
      <c r="K241" s="113"/>
      <c r="L241" s="117"/>
      <c r="M241" s="117"/>
      <c r="N241" s="118"/>
    </row>
    <row r="242" spans="1:14">
      <c r="A242" s="87"/>
      <c r="B242" s="28"/>
      <c r="C242" s="28"/>
      <c r="D242" s="92"/>
      <c r="E242" s="154"/>
      <c r="F242" s="45"/>
      <c r="G242" s="45"/>
      <c r="H242" s="45"/>
      <c r="I242" s="45"/>
      <c r="J242" s="45"/>
      <c r="K242" s="45"/>
      <c r="L242" s="31"/>
      <c r="M242" s="31"/>
      <c r="N242" s="82"/>
    </row>
    <row r="243" spans="1:14">
      <c r="A243" s="87"/>
      <c r="B243" s="28"/>
      <c r="C243" s="28"/>
      <c r="D243" s="32"/>
      <c r="E243" s="34"/>
      <c r="F243" s="45"/>
      <c r="G243" s="45"/>
      <c r="H243" s="45"/>
      <c r="I243" s="45"/>
      <c r="J243" s="45"/>
      <c r="K243" s="45"/>
      <c r="L243" s="28"/>
      <c r="M243" s="28"/>
      <c r="N243" s="79"/>
    </row>
    <row r="244" spans="1:14" ht="12.75" customHeight="1">
      <c r="A244" s="89" t="s">
        <v>246</v>
      </c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79"/>
    </row>
    <row r="245" spans="1:14">
      <c r="A245" s="47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79"/>
    </row>
    <row r="246" spans="1:14">
      <c r="A246" s="87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79"/>
    </row>
    <row r="247" spans="1:14">
      <c r="A247" s="88" t="s">
        <v>287</v>
      </c>
      <c r="B247" s="31"/>
      <c r="C247" s="31"/>
      <c r="D247" s="31"/>
      <c r="E247" s="28"/>
      <c r="F247" s="28"/>
      <c r="G247" s="28"/>
      <c r="H247" s="28"/>
      <c r="I247" s="28"/>
      <c r="J247" s="28"/>
      <c r="K247" s="28"/>
      <c r="L247" s="249"/>
      <c r="M247" s="249"/>
      <c r="N247" s="81"/>
    </row>
    <row r="248" spans="1:14">
      <c r="A248" s="10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151"/>
      <c r="M248" s="151"/>
      <c r="N248" s="81"/>
    </row>
    <row r="249" spans="1:14" ht="12.75" customHeight="1">
      <c r="A249" s="260" t="s">
        <v>320</v>
      </c>
      <c r="B249" s="261"/>
      <c r="C249" s="261"/>
      <c r="D249" s="262"/>
      <c r="E249" s="262"/>
      <c r="F249" s="262"/>
      <c r="G249" s="153"/>
      <c r="H249" s="153"/>
      <c r="I249" s="153"/>
      <c r="J249" s="153"/>
      <c r="K249" s="28"/>
      <c r="L249" s="45"/>
      <c r="M249" s="28"/>
      <c r="N249" s="79"/>
    </row>
    <row r="250" spans="1:14">
      <c r="A250" s="260"/>
      <c r="B250" s="261"/>
      <c r="C250" s="261"/>
      <c r="D250" s="262"/>
      <c r="E250" s="262"/>
      <c r="F250" s="262"/>
      <c r="G250" s="153"/>
      <c r="H250" s="153"/>
      <c r="I250" s="153"/>
      <c r="J250" s="153"/>
      <c r="K250" s="28"/>
      <c r="L250" s="28"/>
      <c r="M250" s="28"/>
      <c r="N250" s="79"/>
    </row>
    <row r="251" spans="1:14" ht="12.75" customHeight="1">
      <c r="A251" s="155"/>
      <c r="B251" s="156"/>
      <c r="C251" s="156"/>
      <c r="D251" s="157"/>
      <c r="E251" s="157"/>
      <c r="F251" s="157"/>
      <c r="G251" s="157"/>
      <c r="H251" s="157"/>
      <c r="I251" s="157"/>
      <c r="J251" s="157"/>
      <c r="K251" s="28"/>
      <c r="L251" s="28"/>
      <c r="M251" s="28"/>
      <c r="N251" s="79"/>
    </row>
    <row r="252" spans="1:14">
      <c r="A252" s="87"/>
      <c r="B252" s="28"/>
      <c r="C252" s="28"/>
      <c r="D252" s="28"/>
      <c r="E252" s="28" t="s">
        <v>279</v>
      </c>
      <c r="F252" s="28"/>
      <c r="G252" s="28"/>
      <c r="H252" s="28"/>
      <c r="I252" s="28"/>
      <c r="J252" s="28"/>
      <c r="K252" s="28"/>
      <c r="L252" s="28"/>
      <c r="M252" s="28"/>
      <c r="N252" s="79"/>
    </row>
    <row r="253" spans="1:14">
      <c r="A253" s="87"/>
      <c r="B253" s="28"/>
      <c r="C253" s="28"/>
      <c r="D253" s="28" t="s">
        <v>271</v>
      </c>
      <c r="E253" s="137"/>
      <c r="F253" s="28"/>
      <c r="G253" s="28"/>
      <c r="H253" s="28"/>
      <c r="I253" s="28"/>
      <c r="J253" s="28"/>
      <c r="K253" s="28"/>
      <c r="L253" s="28"/>
      <c r="M253" s="28"/>
      <c r="N253" s="79"/>
    </row>
    <row r="254" spans="1:14">
      <c r="A254" s="87"/>
      <c r="B254" s="28"/>
      <c r="C254" s="28"/>
      <c r="D254" s="28" t="s">
        <v>272</v>
      </c>
      <c r="E254" s="137"/>
      <c r="F254" s="28"/>
      <c r="G254" s="28"/>
      <c r="H254" s="28"/>
      <c r="I254" s="28"/>
      <c r="J254" s="28"/>
      <c r="K254" s="28"/>
      <c r="L254" s="28"/>
      <c r="M254" s="28"/>
      <c r="N254" s="79"/>
    </row>
    <row r="255" spans="1:14">
      <c r="A255" s="87"/>
      <c r="B255" s="28"/>
      <c r="C255" s="28"/>
      <c r="D255" s="28" t="s">
        <v>273</v>
      </c>
      <c r="E255" s="137"/>
      <c r="F255" s="28"/>
      <c r="G255" s="28"/>
      <c r="H255" s="28"/>
      <c r="I255" s="28"/>
      <c r="J255" s="28"/>
      <c r="K255" s="28"/>
      <c r="L255" s="28"/>
      <c r="M255" s="28"/>
      <c r="N255" s="79"/>
    </row>
    <row r="256" spans="1:14">
      <c r="A256" s="87"/>
      <c r="B256" s="28"/>
      <c r="C256" s="28"/>
      <c r="D256" s="28" t="s">
        <v>274</v>
      </c>
      <c r="E256" s="137"/>
      <c r="F256" s="28"/>
      <c r="G256" s="28"/>
      <c r="H256" s="140" t="s">
        <v>324</v>
      </c>
      <c r="I256" s="39"/>
      <c r="J256" s="39"/>
      <c r="K256" s="28"/>
      <c r="L256" s="28" t="s">
        <v>220</v>
      </c>
      <c r="M256" s="28"/>
      <c r="N256" s="79"/>
    </row>
    <row r="257" spans="1:14" ht="12.75" customHeight="1">
      <c r="A257" s="87"/>
      <c r="B257" s="28"/>
      <c r="C257" s="28"/>
      <c r="D257" s="28" t="s">
        <v>275</v>
      </c>
      <c r="E257" s="137"/>
      <c r="F257" s="28"/>
      <c r="G257" s="28"/>
      <c r="H257" s="259" t="str">
        <f>+"El costo del medicamento preventivo para una gallina en el mes es de $"&amp;VALUE(D260)&amp;"."</f>
        <v>El costo del medicamento preventivo para una gallina en el mes es de $0.</v>
      </c>
      <c r="I257" s="259"/>
      <c r="J257" s="259"/>
      <c r="K257" s="28"/>
      <c r="L257" s="31"/>
      <c r="M257" s="31"/>
      <c r="N257" s="82"/>
    </row>
    <row r="258" spans="1:14">
      <c r="A258" s="87"/>
      <c r="B258" s="28"/>
      <c r="C258" s="28"/>
      <c r="D258" s="28" t="s">
        <v>276</v>
      </c>
      <c r="E258" s="137"/>
      <c r="F258" s="28"/>
      <c r="G258" s="28"/>
      <c r="H258" s="259"/>
      <c r="I258" s="259"/>
      <c r="J258" s="259"/>
      <c r="K258" s="28"/>
      <c r="L258" s="31"/>
      <c r="M258" s="31"/>
      <c r="N258" s="82"/>
    </row>
    <row r="259" spans="1:14" ht="12.75" customHeight="1">
      <c r="A259" s="87"/>
      <c r="B259" s="28"/>
      <c r="C259" s="28"/>
      <c r="D259" s="28"/>
      <c r="E259" s="28"/>
      <c r="F259" s="28"/>
      <c r="G259" s="28"/>
      <c r="H259" s="259"/>
      <c r="I259" s="259"/>
      <c r="J259" s="259"/>
      <c r="K259" s="28"/>
      <c r="L259" s="31"/>
      <c r="M259" s="31"/>
      <c r="N259" s="82"/>
    </row>
    <row r="260" spans="1:14">
      <c r="A260" s="116" t="s">
        <v>296</v>
      </c>
      <c r="B260" s="93"/>
      <c r="C260" s="28" t="s">
        <v>221</v>
      </c>
      <c r="D260" s="136">
        <f>IF(SUM(E253:E258)=0,,AVERAGE(E253:E258))</f>
        <v>0</v>
      </c>
      <c r="E260" s="93"/>
      <c r="F260" s="33"/>
      <c r="G260" s="33"/>
      <c r="H260" s="259"/>
      <c r="I260" s="259"/>
      <c r="J260" s="259"/>
      <c r="K260" s="28"/>
      <c r="L260" s="31"/>
      <c r="M260" s="31"/>
      <c r="N260" s="82"/>
    </row>
    <row r="261" spans="1:14">
      <c r="A261" s="116"/>
      <c r="B261" s="93"/>
      <c r="C261" s="28"/>
      <c r="D261" s="93"/>
      <c r="E261" s="93"/>
      <c r="F261" s="33"/>
      <c r="G261" s="33"/>
      <c r="H261" s="33"/>
      <c r="I261" s="33"/>
      <c r="J261" s="33"/>
      <c r="K261" s="113"/>
      <c r="L261" s="31"/>
      <c r="M261" s="31"/>
      <c r="N261" s="82"/>
    </row>
    <row r="262" spans="1:14" ht="12.75" customHeight="1">
      <c r="A262" s="87"/>
      <c r="B262" s="28"/>
      <c r="C262" s="28"/>
      <c r="D262" s="154"/>
      <c r="E262" s="154"/>
      <c r="F262" s="154"/>
      <c r="G262" s="154"/>
      <c r="H262" s="154"/>
      <c r="I262" s="154"/>
      <c r="J262" s="154"/>
      <c r="K262" s="48"/>
      <c r="L262" s="31"/>
      <c r="M262" s="31"/>
      <c r="N262" s="82"/>
    </row>
    <row r="263" spans="1:14">
      <c r="A263" s="47"/>
      <c r="B263" s="28"/>
      <c r="C263" s="28"/>
      <c r="D263" s="28"/>
      <c r="E263" s="28"/>
      <c r="F263" s="45"/>
      <c r="G263" s="45"/>
      <c r="H263" s="45"/>
      <c r="I263" s="45"/>
      <c r="J263" s="45"/>
      <c r="K263" s="45"/>
      <c r="L263" s="31"/>
      <c r="M263" s="31"/>
      <c r="N263" s="82"/>
    </row>
    <row r="264" spans="1:14">
      <c r="A264" s="89" t="s">
        <v>246</v>
      </c>
      <c r="B264" s="39"/>
      <c r="C264" s="39"/>
      <c r="D264" s="28"/>
      <c r="E264" s="38"/>
      <c r="F264" s="45"/>
      <c r="G264" s="45"/>
      <c r="H264" s="45"/>
      <c r="I264" s="45"/>
      <c r="J264" s="45"/>
      <c r="K264" s="45"/>
      <c r="L264" s="39"/>
      <c r="M264" s="39"/>
      <c r="N264" s="80"/>
    </row>
    <row r="265" spans="1:14">
      <c r="A265" s="91"/>
      <c r="B265" s="39"/>
      <c r="C265" s="39"/>
      <c r="D265" s="28"/>
      <c r="E265" s="38"/>
      <c r="F265" s="33"/>
      <c r="G265" s="33"/>
      <c r="H265" s="33"/>
      <c r="I265" s="33"/>
      <c r="J265" s="33"/>
      <c r="K265" s="83"/>
      <c r="L265" s="39"/>
      <c r="M265" s="39"/>
      <c r="N265" s="80"/>
    </row>
    <row r="266" spans="1:14">
      <c r="A266" s="91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80"/>
    </row>
    <row r="267" spans="1:14">
      <c r="A267" s="88" t="s">
        <v>286</v>
      </c>
      <c r="B267" s="31"/>
      <c r="C267" s="31"/>
      <c r="D267" s="31"/>
      <c r="E267" s="28"/>
      <c r="F267" s="28"/>
      <c r="G267" s="28"/>
      <c r="H267" s="28"/>
      <c r="I267" s="28"/>
      <c r="J267" s="28"/>
      <c r="K267" s="28"/>
      <c r="L267" s="249"/>
      <c r="M267" s="249"/>
      <c r="N267" s="81"/>
    </row>
    <row r="268" spans="1:14">
      <c r="A268" s="10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151"/>
      <c r="M268" s="151"/>
      <c r="N268" s="81"/>
    </row>
    <row r="269" spans="1:14" ht="12.75" customHeight="1">
      <c r="A269" s="260" t="s">
        <v>321</v>
      </c>
      <c r="B269" s="261"/>
      <c r="C269" s="261"/>
      <c r="D269" s="262"/>
      <c r="E269" s="262"/>
      <c r="F269" s="262"/>
      <c r="G269" s="153"/>
      <c r="H269" s="153"/>
      <c r="I269" s="153"/>
      <c r="J269" s="153"/>
      <c r="K269" s="28"/>
      <c r="L269" s="45"/>
      <c r="M269" s="28"/>
      <c r="N269" s="79"/>
    </row>
    <row r="270" spans="1:14">
      <c r="A270" s="260"/>
      <c r="B270" s="261"/>
      <c r="C270" s="261"/>
      <c r="D270" s="262"/>
      <c r="E270" s="262"/>
      <c r="F270" s="262"/>
      <c r="G270" s="153"/>
      <c r="H270" s="153"/>
      <c r="I270" s="153"/>
      <c r="J270" s="153"/>
      <c r="K270" s="28"/>
      <c r="L270" s="28"/>
      <c r="M270" s="28"/>
      <c r="N270" s="79"/>
    </row>
    <row r="271" spans="1:14" ht="12.75" customHeight="1">
      <c r="A271" s="155"/>
      <c r="B271" s="156"/>
      <c r="C271" s="156"/>
      <c r="D271" s="157"/>
      <c r="E271" s="157"/>
      <c r="F271" s="157"/>
      <c r="G271" s="157"/>
      <c r="H271" s="157"/>
      <c r="I271" s="157"/>
      <c r="J271" s="157"/>
      <c r="K271" s="28"/>
      <c r="L271" s="28"/>
      <c r="M271" s="28"/>
      <c r="N271" s="79"/>
    </row>
    <row r="272" spans="1:14">
      <c r="A272" s="87"/>
      <c r="B272" s="28"/>
      <c r="C272" s="28"/>
      <c r="D272" s="28"/>
      <c r="E272" s="28" t="s">
        <v>280</v>
      </c>
      <c r="F272" s="28"/>
      <c r="G272" s="28"/>
      <c r="H272" s="28"/>
      <c r="I272" s="28"/>
      <c r="J272" s="28"/>
      <c r="K272" s="28"/>
      <c r="L272" s="28"/>
      <c r="M272" s="28"/>
      <c r="N272" s="79"/>
    </row>
    <row r="273" spans="1:14">
      <c r="A273" s="87"/>
      <c r="B273" s="28"/>
      <c r="C273" s="28"/>
      <c r="D273" s="28" t="s">
        <v>271</v>
      </c>
      <c r="E273" s="137"/>
      <c r="F273" s="28"/>
      <c r="G273" s="28"/>
      <c r="H273" s="28"/>
      <c r="I273" s="28"/>
      <c r="J273" s="28"/>
      <c r="K273" s="28"/>
      <c r="L273" s="28"/>
      <c r="M273" s="28"/>
      <c r="N273" s="79"/>
    </row>
    <row r="274" spans="1:14">
      <c r="A274" s="87"/>
      <c r="B274" s="28"/>
      <c r="C274" s="28"/>
      <c r="D274" s="28" t="s">
        <v>272</v>
      </c>
      <c r="E274" s="137"/>
      <c r="F274" s="28"/>
      <c r="G274" s="28"/>
      <c r="H274" s="28"/>
      <c r="I274" s="28"/>
      <c r="J274" s="28"/>
      <c r="K274" s="28"/>
      <c r="L274" s="28"/>
      <c r="M274" s="28"/>
      <c r="N274" s="79"/>
    </row>
    <row r="275" spans="1:14">
      <c r="A275" s="87"/>
      <c r="B275" s="28"/>
      <c r="C275" s="28"/>
      <c r="D275" s="28" t="s">
        <v>273</v>
      </c>
      <c r="E275" s="137"/>
      <c r="F275" s="28"/>
      <c r="G275" s="28"/>
      <c r="H275" s="28"/>
      <c r="I275" s="28"/>
      <c r="J275" s="28"/>
      <c r="K275" s="28"/>
      <c r="L275" s="28"/>
      <c r="M275" s="28"/>
      <c r="N275" s="79"/>
    </row>
    <row r="276" spans="1:14">
      <c r="A276" s="87"/>
      <c r="B276" s="28"/>
      <c r="C276" s="28"/>
      <c r="D276" s="28" t="s">
        <v>274</v>
      </c>
      <c r="E276" s="137"/>
      <c r="F276" s="28"/>
      <c r="G276" s="28"/>
      <c r="H276" s="140" t="s">
        <v>324</v>
      </c>
      <c r="I276" s="39"/>
      <c r="J276" s="39"/>
      <c r="K276" s="28"/>
      <c r="L276" s="28" t="s">
        <v>220</v>
      </c>
      <c r="M276" s="28"/>
      <c r="N276" s="79"/>
    </row>
    <row r="277" spans="1:14" ht="12.75" customHeight="1">
      <c r="A277" s="87"/>
      <c r="B277" s="28"/>
      <c r="C277" s="28"/>
      <c r="D277" s="28" t="s">
        <v>275</v>
      </c>
      <c r="E277" s="137"/>
      <c r="F277" s="28"/>
      <c r="G277" s="28"/>
      <c r="H277" s="259" t="str">
        <f>+"El costo del material veterinario para una gallina en el mes es de $"&amp;VALUE(D280)&amp;"."</f>
        <v>El costo del material veterinario para una gallina en el mes es de $0.</v>
      </c>
      <c r="I277" s="259"/>
      <c r="J277" s="259"/>
      <c r="K277" s="28"/>
      <c r="L277" s="31"/>
      <c r="M277" s="31"/>
      <c r="N277" s="82"/>
    </row>
    <row r="278" spans="1:14">
      <c r="A278" s="87"/>
      <c r="B278" s="28"/>
      <c r="C278" s="28"/>
      <c r="D278" s="28" t="s">
        <v>276</v>
      </c>
      <c r="E278" s="137"/>
      <c r="F278" s="28"/>
      <c r="G278" s="28"/>
      <c r="H278" s="259"/>
      <c r="I278" s="259"/>
      <c r="J278" s="259"/>
      <c r="K278" s="28"/>
      <c r="L278" s="31"/>
      <c r="M278" s="31"/>
      <c r="N278" s="82"/>
    </row>
    <row r="279" spans="1:14" ht="12.75" customHeight="1">
      <c r="A279" s="87"/>
      <c r="B279" s="28"/>
      <c r="C279" s="28"/>
      <c r="D279" s="28"/>
      <c r="E279" s="28"/>
      <c r="F279" s="28"/>
      <c r="G279" s="28"/>
      <c r="H279" s="259"/>
      <c r="I279" s="259"/>
      <c r="J279" s="259"/>
      <c r="K279" s="28"/>
      <c r="L279" s="31"/>
      <c r="M279" s="31"/>
      <c r="N279" s="82"/>
    </row>
    <row r="280" spans="1:14">
      <c r="A280" s="116" t="s">
        <v>297</v>
      </c>
      <c r="B280" s="93"/>
      <c r="C280" s="28" t="s">
        <v>221</v>
      </c>
      <c r="D280" s="93">
        <f>IF(SUM(E273:E278)=0,,AVERAGE(E273:E278))</f>
        <v>0</v>
      </c>
      <c r="E280" s="93"/>
      <c r="F280" s="33"/>
      <c r="G280" s="33"/>
      <c r="H280" s="259"/>
      <c r="I280" s="259"/>
      <c r="J280" s="259"/>
      <c r="K280" s="28"/>
      <c r="L280" s="31"/>
      <c r="M280" s="31"/>
      <c r="N280" s="82"/>
    </row>
    <row r="281" spans="1:14">
      <c r="A281" s="116"/>
      <c r="B281" s="93"/>
      <c r="C281" s="28"/>
      <c r="D281" s="93"/>
      <c r="E281" s="93"/>
      <c r="F281" s="33"/>
      <c r="G281" s="33"/>
      <c r="H281" s="33"/>
      <c r="I281" s="33"/>
      <c r="J281" s="33"/>
      <c r="K281" s="113"/>
      <c r="L281" s="31"/>
      <c r="M281" s="31"/>
      <c r="N281" s="82"/>
    </row>
    <row r="282" spans="1:14" ht="12.75" customHeight="1">
      <c r="A282" s="87"/>
      <c r="B282" s="28"/>
      <c r="C282" s="28"/>
      <c r="D282" s="154"/>
      <c r="E282" s="154"/>
      <c r="F282" s="154"/>
      <c r="G282" s="154"/>
      <c r="H282" s="154"/>
      <c r="I282" s="154"/>
      <c r="J282" s="154"/>
      <c r="K282" s="48"/>
      <c r="L282" s="31"/>
      <c r="M282" s="31"/>
      <c r="N282" s="82"/>
    </row>
    <row r="283" spans="1:14">
      <c r="A283" s="47"/>
      <c r="B283" s="28"/>
      <c r="C283" s="28"/>
      <c r="D283" s="28"/>
      <c r="E283" s="28"/>
      <c r="F283" s="45"/>
      <c r="G283" s="45"/>
      <c r="H283" s="45"/>
      <c r="I283" s="45"/>
      <c r="J283" s="45"/>
      <c r="K283" s="45"/>
      <c r="L283" s="31"/>
      <c r="M283" s="31"/>
      <c r="N283" s="82"/>
    </row>
    <row r="284" spans="1:14" ht="12.75" customHeight="1">
      <c r="A284" s="89" t="s">
        <v>246</v>
      </c>
      <c r="B284" s="39"/>
      <c r="C284" s="39"/>
      <c r="D284" s="28"/>
      <c r="E284" s="38"/>
      <c r="F284" s="45"/>
      <c r="G284" s="45"/>
      <c r="H284" s="45"/>
      <c r="I284" s="45"/>
      <c r="J284" s="45"/>
      <c r="K284" s="45"/>
      <c r="L284" s="39"/>
      <c r="M284" s="39"/>
      <c r="N284" s="80"/>
    </row>
    <row r="285" spans="1:14">
      <c r="A285" s="91"/>
      <c r="B285" s="39"/>
      <c r="C285" s="39"/>
      <c r="D285" s="28"/>
      <c r="E285" s="38"/>
      <c r="F285" s="33"/>
      <c r="G285" s="33"/>
      <c r="H285" s="33"/>
      <c r="I285" s="33"/>
      <c r="J285" s="33"/>
      <c r="K285" s="83"/>
      <c r="L285" s="39"/>
      <c r="M285" s="39"/>
      <c r="N285" s="80"/>
    </row>
    <row r="286" spans="1:14">
      <c r="A286" s="91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80"/>
    </row>
    <row r="287" spans="1:14">
      <c r="A287" s="88" t="s">
        <v>288</v>
      </c>
      <c r="B287" s="31"/>
      <c r="C287" s="31"/>
      <c r="D287" s="31"/>
      <c r="E287" s="28"/>
      <c r="F287" s="28"/>
      <c r="G287" s="28"/>
      <c r="H287" s="28"/>
      <c r="I287" s="28"/>
      <c r="J287" s="28"/>
      <c r="K287" s="28"/>
      <c r="L287" s="249"/>
      <c r="M287" s="249"/>
      <c r="N287" s="81"/>
    </row>
    <row r="288" spans="1:14">
      <c r="A288" s="10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151"/>
      <c r="M288" s="151"/>
      <c r="N288" s="81"/>
    </row>
    <row r="289" spans="1:14" ht="12.75" customHeight="1">
      <c r="A289" s="260" t="s">
        <v>322</v>
      </c>
      <c r="B289" s="261"/>
      <c r="C289" s="261"/>
      <c r="D289" s="262"/>
      <c r="E289" s="262"/>
      <c r="F289" s="262"/>
      <c r="G289" s="153"/>
      <c r="H289" s="153"/>
      <c r="I289" s="153"/>
      <c r="J289" s="153"/>
      <c r="K289" s="28"/>
      <c r="L289" s="45"/>
      <c r="M289" s="28"/>
      <c r="N289" s="79"/>
    </row>
    <row r="290" spans="1:14">
      <c r="A290" s="260"/>
      <c r="B290" s="261"/>
      <c r="C290" s="261"/>
      <c r="D290" s="262"/>
      <c r="E290" s="262"/>
      <c r="F290" s="262"/>
      <c r="G290" s="153"/>
      <c r="H290" s="153"/>
      <c r="I290" s="153"/>
      <c r="J290" s="153"/>
      <c r="K290" s="28"/>
      <c r="L290" s="28"/>
      <c r="M290" s="28"/>
      <c r="N290" s="79"/>
    </row>
    <row r="291" spans="1:14" ht="12.75" customHeight="1">
      <c r="A291" s="155"/>
      <c r="B291" s="156"/>
      <c r="C291" s="156"/>
      <c r="D291" s="157"/>
      <c r="E291" s="157"/>
      <c r="F291" s="157"/>
      <c r="G291" s="157"/>
      <c r="H291" s="157"/>
      <c r="I291" s="157"/>
      <c r="J291" s="157"/>
      <c r="K291" s="28"/>
      <c r="L291" s="28"/>
      <c r="M291" s="28"/>
      <c r="N291" s="79"/>
    </row>
    <row r="292" spans="1:14" s="123" customFormat="1">
      <c r="A292" s="87"/>
      <c r="B292" s="28"/>
      <c r="C292" s="28"/>
      <c r="D292" s="28"/>
      <c r="E292" s="28" t="s">
        <v>289</v>
      </c>
      <c r="F292" s="28"/>
      <c r="G292" s="28"/>
      <c r="H292" s="28"/>
      <c r="I292" s="28"/>
      <c r="J292" s="28"/>
      <c r="K292" s="28"/>
      <c r="L292" s="28"/>
      <c r="M292" s="28"/>
      <c r="N292" s="79"/>
    </row>
    <row r="293" spans="1:14">
      <c r="A293" s="87"/>
      <c r="B293" s="28"/>
      <c r="C293" s="28"/>
      <c r="D293" s="28" t="s">
        <v>271</v>
      </c>
      <c r="E293" s="137"/>
      <c r="F293" s="28"/>
      <c r="G293" s="28"/>
      <c r="H293" s="28"/>
      <c r="I293" s="28"/>
      <c r="J293" s="28"/>
      <c r="K293" s="28"/>
      <c r="L293" s="28"/>
      <c r="M293" s="28"/>
      <c r="N293" s="79"/>
    </row>
    <row r="294" spans="1:14">
      <c r="A294" s="87"/>
      <c r="B294" s="28"/>
      <c r="C294" s="28"/>
      <c r="D294" s="28" t="s">
        <v>272</v>
      </c>
      <c r="E294" s="137"/>
      <c r="F294" s="28"/>
      <c r="G294" s="28"/>
      <c r="H294" s="28"/>
      <c r="I294" s="28"/>
      <c r="J294" s="28"/>
      <c r="K294" s="28"/>
      <c r="L294" s="28"/>
      <c r="M294" s="28"/>
      <c r="N294" s="79"/>
    </row>
    <row r="295" spans="1:14">
      <c r="A295" s="87"/>
      <c r="B295" s="28"/>
      <c r="C295" s="28"/>
      <c r="D295" s="28" t="s">
        <v>273</v>
      </c>
      <c r="E295" s="137"/>
      <c r="F295" s="28"/>
      <c r="G295" s="28"/>
      <c r="H295" s="28"/>
      <c r="I295" s="28"/>
      <c r="J295" s="28"/>
      <c r="K295" s="28"/>
      <c r="L295" s="28"/>
      <c r="M295" s="28"/>
      <c r="N295" s="79"/>
    </row>
    <row r="296" spans="1:14">
      <c r="A296" s="87"/>
      <c r="B296" s="28"/>
      <c r="C296" s="28"/>
      <c r="D296" s="28" t="s">
        <v>274</v>
      </c>
      <c r="E296" s="137"/>
      <c r="F296" s="28"/>
      <c r="G296" s="28"/>
      <c r="H296" s="140" t="s">
        <v>324</v>
      </c>
      <c r="I296" s="39"/>
      <c r="J296" s="39"/>
      <c r="K296" s="28"/>
      <c r="L296" s="28" t="s">
        <v>220</v>
      </c>
      <c r="M296" s="28"/>
      <c r="N296" s="79"/>
    </row>
    <row r="297" spans="1:14" ht="12.75" customHeight="1">
      <c r="A297" s="87"/>
      <c r="B297" s="28"/>
      <c r="C297" s="28"/>
      <c r="D297" s="28" t="s">
        <v>275</v>
      </c>
      <c r="E297" s="137"/>
      <c r="F297" s="28"/>
      <c r="G297" s="28"/>
      <c r="H297" s="259" t="str">
        <f>+"Los gasto directos para una gallina en el mes es de $"&amp;VALUE(D300)&amp;"."</f>
        <v>Los gasto directos para una gallina en el mes es de $0.</v>
      </c>
      <c r="I297" s="259"/>
      <c r="J297" s="259"/>
      <c r="K297" s="28"/>
      <c r="L297" s="31"/>
      <c r="M297" s="31"/>
      <c r="N297" s="82"/>
    </row>
    <row r="298" spans="1:14">
      <c r="A298" s="87"/>
      <c r="B298" s="28"/>
      <c r="C298" s="28"/>
      <c r="D298" s="28" t="s">
        <v>276</v>
      </c>
      <c r="E298" s="137"/>
      <c r="F298" s="28"/>
      <c r="G298" s="28"/>
      <c r="H298" s="259"/>
      <c r="I298" s="259"/>
      <c r="J298" s="259"/>
      <c r="K298" s="28"/>
      <c r="L298" s="31"/>
      <c r="M298" s="31"/>
      <c r="N298" s="82"/>
    </row>
    <row r="299" spans="1:14" ht="12.75" customHeight="1">
      <c r="A299" s="87"/>
      <c r="B299" s="28"/>
      <c r="C299" s="28"/>
      <c r="D299" s="28"/>
      <c r="E299" s="28"/>
      <c r="F299" s="28"/>
      <c r="G299" s="28"/>
      <c r="H299" s="259"/>
      <c r="I299" s="259"/>
      <c r="J299" s="259"/>
      <c r="K299" s="28"/>
      <c r="L299" s="31"/>
      <c r="M299" s="31"/>
      <c r="N299" s="82"/>
    </row>
    <row r="300" spans="1:14">
      <c r="A300" s="263" t="s">
        <v>288</v>
      </c>
      <c r="B300" s="264"/>
      <c r="C300" s="28" t="s">
        <v>221</v>
      </c>
      <c r="D300" s="136">
        <f>IF(SUM(E293:E298)=0,,AVERAGE(E293:E298))</f>
        <v>0</v>
      </c>
      <c r="E300" s="93"/>
      <c r="F300" s="33"/>
      <c r="G300" s="33"/>
      <c r="H300" s="259"/>
      <c r="I300" s="259"/>
      <c r="J300" s="259"/>
      <c r="K300" s="28"/>
      <c r="L300" s="31"/>
      <c r="M300" s="31"/>
      <c r="N300" s="82"/>
    </row>
    <row r="301" spans="1:14">
      <c r="A301" s="87"/>
      <c r="B301" s="28"/>
      <c r="C301" s="28"/>
      <c r="D301" s="93"/>
      <c r="E301" s="93"/>
      <c r="F301" s="33"/>
      <c r="G301" s="33"/>
      <c r="H301" s="33"/>
      <c r="I301" s="33"/>
      <c r="J301" s="33"/>
      <c r="K301" s="113"/>
      <c r="L301" s="31"/>
      <c r="M301" s="31"/>
      <c r="N301" s="82"/>
    </row>
    <row r="302" spans="1:14">
      <c r="A302" s="87"/>
      <c r="B302" s="28"/>
      <c r="C302" s="28"/>
      <c r="D302" s="154"/>
      <c r="E302" s="154"/>
      <c r="F302" s="154"/>
      <c r="G302" s="154"/>
      <c r="H302" s="154"/>
      <c r="I302" s="154"/>
      <c r="J302" s="154"/>
      <c r="K302" s="48"/>
      <c r="L302" s="31"/>
      <c r="M302" s="31"/>
      <c r="N302" s="82"/>
    </row>
    <row r="303" spans="1:14">
      <c r="A303" s="47"/>
      <c r="B303" s="28"/>
      <c r="C303" s="28"/>
      <c r="D303" s="28"/>
      <c r="E303" s="28"/>
      <c r="F303" s="45"/>
      <c r="G303" s="45"/>
      <c r="H303" s="45"/>
      <c r="I303" s="45"/>
      <c r="J303" s="45"/>
      <c r="K303" s="45"/>
      <c r="L303" s="28"/>
      <c r="M303" s="28"/>
      <c r="N303" s="79"/>
    </row>
    <row r="304" spans="1:14" ht="12.75" customHeight="1">
      <c r="A304" s="89" t="s">
        <v>246</v>
      </c>
      <c r="B304" s="39"/>
      <c r="C304" s="39"/>
      <c r="D304" s="28"/>
      <c r="E304" s="38"/>
      <c r="F304" s="45"/>
      <c r="G304" s="45"/>
      <c r="H304" s="45"/>
      <c r="I304" s="45"/>
      <c r="J304" s="45"/>
      <c r="K304" s="45"/>
      <c r="L304" s="39"/>
      <c r="M304" s="39"/>
      <c r="N304" s="80"/>
    </row>
    <row r="305" spans="1:14">
      <c r="A305" s="91"/>
      <c r="B305" s="39"/>
      <c r="C305" s="39"/>
      <c r="D305" s="28"/>
      <c r="E305" s="38"/>
      <c r="F305" s="33"/>
      <c r="G305" s="33"/>
      <c r="H305" s="33"/>
      <c r="I305" s="33"/>
      <c r="J305" s="33"/>
      <c r="K305" s="83"/>
      <c r="L305" s="39"/>
      <c r="M305" s="39"/>
      <c r="N305" s="80"/>
    </row>
    <row r="306" spans="1:14">
      <c r="A306" s="91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80"/>
    </row>
    <row r="307" spans="1:14">
      <c r="A307" s="88" t="s">
        <v>290</v>
      </c>
      <c r="B307" s="31"/>
      <c r="C307" s="31"/>
      <c r="D307" s="31"/>
      <c r="E307" s="28"/>
      <c r="F307" s="28"/>
      <c r="G307" s="28"/>
      <c r="H307" s="28"/>
      <c r="I307" s="28"/>
      <c r="J307" s="28"/>
      <c r="K307" s="28"/>
      <c r="L307" s="249"/>
      <c r="M307" s="249"/>
      <c r="N307" s="81"/>
    </row>
    <row r="308" spans="1:14">
      <c r="A308" s="10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151"/>
      <c r="M308" s="151"/>
      <c r="N308" s="81"/>
    </row>
    <row r="309" spans="1:14" ht="12.75" customHeight="1">
      <c r="A309" s="260" t="s">
        <v>323</v>
      </c>
      <c r="B309" s="261"/>
      <c r="C309" s="261"/>
      <c r="D309" s="262"/>
      <c r="E309" s="262"/>
      <c r="F309" s="262"/>
      <c r="G309" s="153"/>
      <c r="H309" s="153"/>
      <c r="I309" s="153"/>
      <c r="J309" s="153"/>
      <c r="K309" s="28"/>
      <c r="L309" s="28"/>
      <c r="M309" s="28"/>
      <c r="N309" s="79"/>
    </row>
    <row r="310" spans="1:14">
      <c r="A310" s="260"/>
      <c r="B310" s="261"/>
      <c r="C310" s="261"/>
      <c r="D310" s="262"/>
      <c r="E310" s="262"/>
      <c r="F310" s="262"/>
      <c r="G310" s="153"/>
      <c r="H310" s="153"/>
      <c r="I310" s="153"/>
      <c r="J310" s="153"/>
      <c r="K310" s="28"/>
      <c r="L310" s="28"/>
      <c r="M310" s="28"/>
      <c r="N310" s="79"/>
    </row>
    <row r="311" spans="1:14">
      <c r="A311" s="155"/>
      <c r="B311" s="156"/>
      <c r="C311" s="156"/>
      <c r="D311" s="157"/>
      <c r="E311" s="157"/>
      <c r="F311" s="157"/>
      <c r="G311" s="157"/>
      <c r="H311" s="157"/>
      <c r="I311" s="157"/>
      <c r="J311" s="157"/>
      <c r="K311" s="28"/>
      <c r="L311" s="28"/>
      <c r="M311" s="28"/>
      <c r="N311" s="79"/>
    </row>
    <row r="312" spans="1:14">
      <c r="A312" s="87"/>
      <c r="B312" s="28"/>
      <c r="C312" s="28"/>
      <c r="D312" s="28"/>
      <c r="E312" s="28" t="s">
        <v>291</v>
      </c>
      <c r="F312" s="28"/>
      <c r="G312" s="28"/>
      <c r="H312" s="28"/>
      <c r="I312" s="28"/>
      <c r="J312" s="28"/>
      <c r="K312" s="28"/>
      <c r="L312" s="28"/>
      <c r="M312" s="28"/>
      <c r="N312" s="79"/>
    </row>
    <row r="313" spans="1:14">
      <c r="A313" s="87"/>
      <c r="B313" s="28"/>
      <c r="C313" s="28"/>
      <c r="D313" s="28" t="s">
        <v>271</v>
      </c>
      <c r="E313" s="137"/>
      <c r="F313" s="28"/>
      <c r="G313" s="28"/>
      <c r="H313" s="28"/>
      <c r="I313" s="28"/>
      <c r="J313" s="28"/>
      <c r="K313" s="28"/>
      <c r="L313" s="28"/>
      <c r="M313" s="28"/>
      <c r="N313" s="79"/>
    </row>
    <row r="314" spans="1:14">
      <c r="A314" s="87"/>
      <c r="B314" s="28"/>
      <c r="C314" s="28"/>
      <c r="D314" s="28" t="s">
        <v>272</v>
      </c>
      <c r="E314" s="137"/>
      <c r="F314" s="28"/>
      <c r="G314" s="28"/>
      <c r="H314" s="28"/>
      <c r="I314" s="28"/>
      <c r="J314" s="28"/>
      <c r="K314" s="28"/>
      <c r="L314" s="28" t="s">
        <v>220</v>
      </c>
      <c r="M314" s="28"/>
      <c r="N314" s="79"/>
    </row>
    <row r="315" spans="1:14" ht="12.75" customHeight="1">
      <c r="A315" s="87"/>
      <c r="B315" s="28"/>
      <c r="C315" s="28"/>
      <c r="D315" s="28" t="s">
        <v>273</v>
      </c>
      <c r="E315" s="137"/>
      <c r="F315" s="28"/>
      <c r="G315" s="28"/>
      <c r="H315" s="28"/>
      <c r="I315" s="28"/>
      <c r="J315" s="28"/>
      <c r="K315" s="28"/>
      <c r="L315" s="31"/>
      <c r="M315" s="31"/>
      <c r="N315" s="82"/>
    </row>
    <row r="316" spans="1:14">
      <c r="A316" s="87"/>
      <c r="B316" s="28"/>
      <c r="C316" s="28"/>
      <c r="D316" s="28" t="s">
        <v>274</v>
      </c>
      <c r="E316" s="137"/>
      <c r="F316" s="28"/>
      <c r="G316" s="28"/>
      <c r="H316" s="140" t="s">
        <v>324</v>
      </c>
      <c r="I316" s="39"/>
      <c r="J316" s="39"/>
      <c r="K316" s="28"/>
      <c r="L316" s="31"/>
      <c r="M316" s="31"/>
      <c r="N316" s="82"/>
    </row>
    <row r="317" spans="1:14" ht="12.75" customHeight="1">
      <c r="A317" s="87"/>
      <c r="B317" s="28"/>
      <c r="C317" s="28"/>
      <c r="D317" s="28" t="s">
        <v>275</v>
      </c>
      <c r="E317" s="137"/>
      <c r="F317" s="28"/>
      <c r="G317" s="28"/>
      <c r="H317" s="259" t="str">
        <f>+"Los sueldos y prestaciones para una gallina en el mes es de $"&amp;VALUE(D320)&amp;"."</f>
        <v>Los sueldos y prestaciones para una gallina en el mes es de $0.</v>
      </c>
      <c r="I317" s="259"/>
      <c r="J317" s="259"/>
      <c r="K317" s="28"/>
      <c r="L317" s="31"/>
      <c r="M317" s="31"/>
      <c r="N317" s="82"/>
    </row>
    <row r="318" spans="1:14">
      <c r="A318" s="87"/>
      <c r="B318" s="28"/>
      <c r="C318" s="28"/>
      <c r="D318" s="28" t="s">
        <v>276</v>
      </c>
      <c r="E318" s="137"/>
      <c r="F318" s="28"/>
      <c r="G318" s="28"/>
      <c r="H318" s="259"/>
      <c r="I318" s="259"/>
      <c r="J318" s="259"/>
      <c r="K318" s="28"/>
      <c r="L318" s="31"/>
      <c r="M318" s="31"/>
      <c r="N318" s="82"/>
    </row>
    <row r="319" spans="1:14">
      <c r="A319" s="87"/>
      <c r="B319" s="28"/>
      <c r="C319" s="28"/>
      <c r="D319" s="28"/>
      <c r="E319" s="28"/>
      <c r="F319" s="28"/>
      <c r="G319" s="28"/>
      <c r="H319" s="259"/>
      <c r="I319" s="259"/>
      <c r="J319" s="259"/>
      <c r="K319" s="28"/>
      <c r="L319" s="31"/>
      <c r="M319" s="31"/>
      <c r="N319" s="82"/>
    </row>
    <row r="320" spans="1:14">
      <c r="A320" s="263" t="s">
        <v>290</v>
      </c>
      <c r="B320" s="264"/>
      <c r="C320" s="28" t="s">
        <v>221</v>
      </c>
      <c r="D320" s="136">
        <f>IF(SUM(E313:E318)=0,,AVERAGE(E313:E318))</f>
        <v>0</v>
      </c>
      <c r="E320" s="93"/>
      <c r="F320" s="33"/>
      <c r="G320" s="33"/>
      <c r="H320" s="259"/>
      <c r="I320" s="259"/>
      <c r="J320" s="259"/>
      <c r="K320" s="28"/>
      <c r="L320" s="31"/>
      <c r="M320" s="31"/>
      <c r="N320" s="82"/>
    </row>
    <row r="321" spans="1:14" ht="12.75" customHeight="1">
      <c r="A321" s="116"/>
      <c r="B321" s="93"/>
      <c r="C321" s="28"/>
      <c r="D321" s="93"/>
      <c r="E321" s="93"/>
      <c r="F321" s="33"/>
      <c r="G321" s="33"/>
      <c r="H321" s="33"/>
      <c r="I321" s="33"/>
      <c r="J321" s="33"/>
      <c r="K321" s="113"/>
      <c r="L321" s="28"/>
      <c r="M321" s="28"/>
      <c r="N321" s="79"/>
    </row>
    <row r="322" spans="1:14">
      <c r="A322" s="87"/>
      <c r="B322" s="28"/>
      <c r="C322" s="28"/>
      <c r="D322" s="154"/>
      <c r="E322" s="154"/>
      <c r="F322" s="154"/>
      <c r="G322" s="154"/>
      <c r="H322" s="154"/>
      <c r="I322" s="154"/>
      <c r="J322" s="154"/>
      <c r="K322" s="48"/>
      <c r="L322" s="28"/>
      <c r="M322" s="28"/>
      <c r="N322" s="79"/>
    </row>
    <row r="323" spans="1:14">
      <c r="A323" s="47"/>
      <c r="B323" s="28"/>
      <c r="C323" s="28"/>
      <c r="D323" s="28"/>
      <c r="E323" s="28"/>
      <c r="F323" s="45"/>
      <c r="G323" s="45"/>
      <c r="H323" s="45"/>
      <c r="I323" s="45"/>
      <c r="J323" s="45"/>
      <c r="K323" s="45"/>
      <c r="L323" s="28"/>
      <c r="M323" s="28"/>
      <c r="N323" s="79"/>
    </row>
    <row r="324" spans="1:14">
      <c r="A324" s="89" t="s">
        <v>246</v>
      </c>
      <c r="B324" s="39"/>
      <c r="C324" s="39"/>
      <c r="D324" s="28"/>
      <c r="E324" s="38"/>
      <c r="F324" s="45"/>
      <c r="G324" s="45"/>
      <c r="H324" s="45"/>
      <c r="I324" s="45"/>
      <c r="J324" s="45"/>
      <c r="K324" s="45"/>
      <c r="L324" s="39"/>
      <c r="M324" s="39"/>
      <c r="N324" s="80"/>
    </row>
    <row r="325" spans="1:14">
      <c r="A325" s="91"/>
      <c r="B325" s="39"/>
      <c r="C325" s="39"/>
      <c r="D325" s="28"/>
      <c r="E325" s="38"/>
      <c r="F325" s="33"/>
      <c r="G325" s="33"/>
      <c r="H325" s="33"/>
      <c r="I325" s="33"/>
      <c r="J325" s="33"/>
      <c r="K325" s="83"/>
      <c r="L325" s="39"/>
      <c r="M325" s="39"/>
      <c r="N325" s="80"/>
    </row>
    <row r="326" spans="1:14">
      <c r="A326" s="91"/>
      <c r="B326" s="39"/>
      <c r="C326" s="39"/>
      <c r="D326" s="28"/>
      <c r="E326" s="38"/>
      <c r="F326" s="33"/>
      <c r="G326" s="33"/>
      <c r="H326" s="33"/>
      <c r="I326" s="33"/>
      <c r="J326" s="33"/>
      <c r="K326" s="83"/>
      <c r="L326" s="39"/>
      <c r="M326" s="39"/>
      <c r="N326" s="80"/>
    </row>
    <row r="327" spans="1:14" ht="15">
      <c r="A327" s="250" t="s">
        <v>304</v>
      </c>
      <c r="B327" s="251"/>
      <c r="C327" s="251"/>
      <c r="D327" s="251"/>
      <c r="E327" s="251"/>
      <c r="F327" s="251"/>
      <c r="G327" s="251"/>
      <c r="H327" s="251"/>
      <c r="I327" s="251"/>
      <c r="J327" s="251"/>
      <c r="K327" s="251"/>
      <c r="L327" s="251"/>
      <c r="M327" s="251"/>
      <c r="N327" s="252"/>
    </row>
    <row r="328" spans="1:14">
      <c r="A328" s="124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127"/>
    </row>
    <row r="329" spans="1:14">
      <c r="A329" s="88" t="s">
        <v>267</v>
      </c>
      <c r="B329" s="31"/>
      <c r="C329" s="31"/>
      <c r="D329" s="31"/>
      <c r="E329" s="28"/>
      <c r="F329" s="28"/>
      <c r="G329" s="28"/>
      <c r="H329" s="28"/>
      <c r="I329" s="28"/>
      <c r="J329" s="28"/>
      <c r="K329" s="28"/>
      <c r="L329" s="249"/>
      <c r="M329" s="249"/>
      <c r="N329" s="81"/>
    </row>
    <row r="330" spans="1:14">
      <c r="A330" s="10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151"/>
      <c r="M330" s="151"/>
      <c r="N330" s="81"/>
    </row>
    <row r="331" spans="1:14">
      <c r="A331" s="246"/>
      <c r="B331" s="247"/>
      <c r="C331" s="247"/>
      <c r="D331" s="248"/>
      <c r="E331" s="248"/>
      <c r="F331" s="248"/>
      <c r="G331" s="157"/>
      <c r="H331" s="157"/>
      <c r="I331" s="157"/>
      <c r="J331" s="157"/>
      <c r="K331" s="28"/>
      <c r="L331" s="45"/>
      <c r="M331" s="28"/>
      <c r="N331" s="79"/>
    </row>
    <row r="332" spans="1:14">
      <c r="A332" s="246"/>
      <c r="B332" s="247"/>
      <c r="C332" s="247"/>
      <c r="D332" s="248"/>
      <c r="E332" s="248"/>
      <c r="F332" s="248"/>
      <c r="G332" s="157"/>
      <c r="H332" s="157"/>
      <c r="I332" s="157"/>
      <c r="J332" s="157"/>
      <c r="K332" s="28"/>
      <c r="L332" s="28"/>
      <c r="M332" s="28"/>
      <c r="N332" s="79"/>
    </row>
    <row r="333" spans="1:14" ht="12.75" customHeight="1">
      <c r="A333" s="155"/>
      <c r="B333" s="156"/>
      <c r="C333" s="156"/>
      <c r="D333" s="157"/>
      <c r="E333" s="157"/>
      <c r="F333" s="157"/>
      <c r="G333" s="157"/>
      <c r="H333" s="157"/>
      <c r="I333" s="157"/>
      <c r="J333" s="157"/>
      <c r="K333" s="28"/>
      <c r="L333" s="28"/>
      <c r="M333" s="28"/>
      <c r="N333" s="79"/>
    </row>
    <row r="334" spans="1:14">
      <c r="A334" s="87"/>
      <c r="B334" s="28"/>
      <c r="C334" s="28"/>
      <c r="D334" s="28"/>
      <c r="E334" s="28" t="s">
        <v>267</v>
      </c>
      <c r="F334" s="28"/>
      <c r="G334" s="28"/>
      <c r="H334" s="28"/>
      <c r="I334" s="28"/>
      <c r="J334" s="28"/>
      <c r="K334" s="28"/>
      <c r="L334" s="28"/>
      <c r="M334" s="28"/>
      <c r="N334" s="79"/>
    </row>
    <row r="335" spans="1:14" ht="12.75" customHeight="1">
      <c r="A335" s="87"/>
      <c r="B335" s="28"/>
      <c r="C335" s="28"/>
      <c r="D335" s="28" t="s">
        <v>271</v>
      </c>
      <c r="E335" s="139"/>
      <c r="F335" s="28"/>
      <c r="G335" s="28"/>
      <c r="H335" s="28"/>
      <c r="I335" s="28"/>
      <c r="J335" s="28"/>
      <c r="K335" s="28"/>
      <c r="L335" s="28"/>
      <c r="M335" s="28"/>
      <c r="N335" s="79"/>
    </row>
    <row r="336" spans="1:14">
      <c r="A336" s="87"/>
      <c r="B336" s="28"/>
      <c r="C336" s="28"/>
      <c r="D336" s="28" t="s">
        <v>272</v>
      </c>
      <c r="E336" s="139"/>
      <c r="F336" s="28"/>
      <c r="G336" s="28"/>
      <c r="H336" s="28"/>
      <c r="I336" s="28"/>
      <c r="J336" s="28"/>
      <c r="K336" s="28"/>
      <c r="L336" s="28" t="s">
        <v>220</v>
      </c>
      <c r="M336" s="28"/>
      <c r="N336" s="79"/>
    </row>
    <row r="337" spans="1:14">
      <c r="A337" s="87"/>
      <c r="B337" s="28"/>
      <c r="C337" s="28"/>
      <c r="D337" s="28" t="s">
        <v>273</v>
      </c>
      <c r="E337" s="139"/>
      <c r="F337" s="28"/>
      <c r="G337" s="28"/>
      <c r="H337" s="28"/>
      <c r="I337" s="28"/>
      <c r="J337" s="28"/>
      <c r="K337" s="28"/>
      <c r="L337" s="31"/>
      <c r="M337" s="31"/>
      <c r="N337" s="82"/>
    </row>
    <row r="338" spans="1:14">
      <c r="A338" s="87"/>
      <c r="B338" s="28"/>
      <c r="C338" s="28"/>
      <c r="D338" s="28" t="s">
        <v>274</v>
      </c>
      <c r="E338" s="139"/>
      <c r="F338" s="28"/>
      <c r="G338" s="28"/>
      <c r="H338" s="140" t="s">
        <v>324</v>
      </c>
      <c r="I338" s="39"/>
      <c r="J338" s="39"/>
      <c r="K338" s="28"/>
      <c r="L338" s="31"/>
      <c r="M338" s="31"/>
      <c r="N338" s="82"/>
    </row>
    <row r="339" spans="1:14" ht="12.75" customHeight="1">
      <c r="A339" s="87"/>
      <c r="B339" s="28"/>
      <c r="C339" s="28"/>
      <c r="D339" s="28" t="s">
        <v>275</v>
      </c>
      <c r="E339" s="139"/>
      <c r="F339" s="28"/>
      <c r="G339" s="28"/>
      <c r="H339" s="259" t="str">
        <f>+"El costo de la gallina al momento de inicar con la postura es de $"&amp;VALUE(D342)&amp;" KG."</f>
        <v>El costo de la gallina al momento de inicar con la postura es de $0 KG.</v>
      </c>
      <c r="I339" s="259"/>
      <c r="J339" s="259"/>
      <c r="K339" s="28"/>
      <c r="L339" s="31"/>
      <c r="M339" s="31"/>
      <c r="N339" s="82"/>
    </row>
    <row r="340" spans="1:14">
      <c r="A340" s="87"/>
      <c r="B340" s="28"/>
      <c r="C340" s="28"/>
      <c r="D340" s="28" t="s">
        <v>276</v>
      </c>
      <c r="E340" s="139"/>
      <c r="F340" s="28"/>
      <c r="G340" s="28"/>
      <c r="H340" s="259"/>
      <c r="I340" s="259"/>
      <c r="J340" s="259"/>
      <c r="K340" s="28"/>
      <c r="L340" s="31"/>
      <c r="M340" s="31"/>
      <c r="N340" s="82"/>
    </row>
    <row r="341" spans="1:14" ht="12.75" customHeight="1">
      <c r="A341" s="87"/>
      <c r="B341" s="28"/>
      <c r="C341" s="28"/>
      <c r="D341" s="28"/>
      <c r="E341" s="28"/>
      <c r="F341" s="28"/>
      <c r="G341" s="28"/>
      <c r="H341" s="259"/>
      <c r="I341" s="259"/>
      <c r="J341" s="259"/>
      <c r="K341" s="28"/>
      <c r="L341" s="31"/>
      <c r="M341" s="31"/>
      <c r="N341" s="82"/>
    </row>
    <row r="342" spans="1:14">
      <c r="A342" s="87" t="s">
        <v>307</v>
      </c>
      <c r="B342" s="28"/>
      <c r="C342" s="28" t="s">
        <v>221</v>
      </c>
      <c r="D342" s="136">
        <f>IF(SUM(E335:E340)=0,,AVERAGE(E335:E340))</f>
        <v>0</v>
      </c>
      <c r="E342" s="93"/>
      <c r="F342" s="33"/>
      <c r="G342" s="33"/>
      <c r="H342" s="259"/>
      <c r="I342" s="259"/>
      <c r="J342" s="259"/>
      <c r="K342" s="104"/>
      <c r="L342" s="31"/>
      <c r="M342" s="31"/>
      <c r="N342" s="82"/>
    </row>
    <row r="343" spans="1:14">
      <c r="A343" s="87"/>
      <c r="B343" s="28"/>
      <c r="C343" s="28"/>
      <c r="D343" s="93"/>
      <c r="E343" s="93"/>
      <c r="F343" s="33"/>
      <c r="G343" s="33"/>
      <c r="H343" s="33"/>
      <c r="I343" s="33"/>
      <c r="J343" s="33"/>
      <c r="K343" s="113"/>
      <c r="L343" s="28"/>
      <c r="M343" s="28"/>
      <c r="N343" s="79"/>
    </row>
    <row r="344" spans="1:14">
      <c r="A344" s="87"/>
      <c r="B344" s="28"/>
      <c r="C344" s="28"/>
      <c r="D344" s="154"/>
      <c r="E344" s="154"/>
      <c r="F344" s="154"/>
      <c r="G344" s="154"/>
      <c r="H344" s="154"/>
      <c r="I344" s="154"/>
      <c r="J344" s="154"/>
      <c r="K344" s="48"/>
      <c r="L344" s="28"/>
      <c r="M344" s="28"/>
      <c r="N344" s="79"/>
    </row>
    <row r="345" spans="1:14">
      <c r="A345" s="87"/>
      <c r="B345" s="28"/>
      <c r="C345" s="28"/>
      <c r="D345" s="28"/>
      <c r="E345" s="28"/>
      <c r="F345" s="33"/>
      <c r="G345" s="33"/>
      <c r="H345" s="33"/>
      <c r="I345" s="33"/>
      <c r="J345" s="33"/>
      <c r="K345" s="28"/>
      <c r="L345" s="28"/>
      <c r="M345" s="28"/>
      <c r="N345" s="79"/>
    </row>
    <row r="346" spans="1:14">
      <c r="A346" s="89" t="s">
        <v>246</v>
      </c>
      <c r="B346" s="28"/>
      <c r="C346" s="28"/>
      <c r="D346" s="28"/>
      <c r="E346" s="38"/>
      <c r="F346" s="33"/>
      <c r="G346" s="33"/>
      <c r="H346" s="33"/>
      <c r="I346" s="33"/>
      <c r="J346" s="33"/>
      <c r="K346" s="83"/>
      <c r="L346" s="28"/>
      <c r="M346" s="28"/>
      <c r="N346" s="79"/>
    </row>
    <row r="347" spans="1:14">
      <c r="A347" s="91"/>
      <c r="B347" s="39"/>
      <c r="C347" s="39"/>
      <c r="D347" s="39"/>
      <c r="E347" s="38"/>
      <c r="F347" s="33"/>
      <c r="G347" s="33"/>
      <c r="H347" s="33"/>
      <c r="I347" s="33"/>
      <c r="J347" s="33"/>
      <c r="K347" s="36"/>
      <c r="L347" s="39"/>
      <c r="M347" s="39"/>
      <c r="N347" s="80"/>
    </row>
    <row r="348" spans="1:14">
      <c r="A348" s="91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80"/>
    </row>
    <row r="349" spans="1:14">
      <c r="A349" s="88" t="s">
        <v>282</v>
      </c>
      <c r="B349" s="31"/>
      <c r="C349" s="31"/>
      <c r="D349" s="31"/>
      <c r="E349" s="28"/>
      <c r="F349" s="28"/>
      <c r="G349" s="28"/>
      <c r="H349" s="28"/>
      <c r="I349" s="28"/>
      <c r="J349" s="28"/>
      <c r="K349" s="28"/>
      <c r="L349" s="28"/>
      <c r="M349" s="28"/>
      <c r="N349" s="79"/>
    </row>
    <row r="350" spans="1:14">
      <c r="A350" s="10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79"/>
    </row>
    <row r="351" spans="1:14" ht="12.75" customHeight="1">
      <c r="A351" s="246" t="s">
        <v>315</v>
      </c>
      <c r="B351" s="247"/>
      <c r="C351" s="247"/>
      <c r="D351" s="248"/>
      <c r="E351" s="248"/>
      <c r="F351" s="248"/>
      <c r="G351" s="157"/>
      <c r="H351" s="157"/>
      <c r="I351" s="157"/>
      <c r="J351" s="157"/>
      <c r="K351" s="28"/>
      <c r="L351" s="28"/>
      <c r="M351" s="28"/>
      <c r="N351" s="79"/>
    </row>
    <row r="352" spans="1:14">
      <c r="A352" s="246"/>
      <c r="B352" s="247"/>
      <c r="C352" s="247"/>
      <c r="D352" s="248"/>
      <c r="E352" s="248"/>
      <c r="F352" s="248"/>
      <c r="G352" s="157"/>
      <c r="H352" s="157"/>
      <c r="I352" s="157"/>
      <c r="J352" s="157"/>
      <c r="K352" s="28"/>
      <c r="L352" s="28"/>
      <c r="M352" s="28"/>
      <c r="N352" s="79"/>
    </row>
    <row r="353" spans="1:14" ht="12.75" customHeight="1">
      <c r="A353" s="155"/>
      <c r="B353" s="156"/>
      <c r="C353" s="156"/>
      <c r="D353" s="157"/>
      <c r="E353" s="157"/>
      <c r="F353" s="157"/>
      <c r="G353" s="157"/>
      <c r="H353" s="157"/>
      <c r="I353" s="157"/>
      <c r="J353" s="157"/>
      <c r="K353" s="28"/>
      <c r="L353" s="28"/>
      <c r="M353" s="28"/>
      <c r="N353" s="79"/>
    </row>
    <row r="354" spans="1:14">
      <c r="A354" s="87"/>
      <c r="B354" s="28"/>
      <c r="C354" s="28"/>
      <c r="D354" s="28"/>
      <c r="E354" s="138" t="s">
        <v>281</v>
      </c>
      <c r="F354" s="28"/>
      <c r="G354" s="28"/>
      <c r="H354" s="28"/>
      <c r="I354" s="28"/>
      <c r="J354" s="28"/>
      <c r="K354" s="28"/>
      <c r="L354" s="28"/>
      <c r="M354" s="28"/>
      <c r="N354" s="79"/>
    </row>
    <row r="355" spans="1:14" ht="12.75" customHeight="1">
      <c r="A355" s="87"/>
      <c r="B355" s="28"/>
      <c r="C355" s="28"/>
      <c r="D355" s="28" t="s">
        <v>271</v>
      </c>
      <c r="E355" s="160"/>
      <c r="F355" s="28"/>
      <c r="G355" s="28"/>
      <c r="H355" s="28"/>
      <c r="I355" s="28"/>
      <c r="J355" s="28"/>
      <c r="K355" s="28"/>
      <c r="L355" s="28"/>
      <c r="M355" s="28"/>
      <c r="N355" s="79"/>
    </row>
    <row r="356" spans="1:14">
      <c r="A356" s="87"/>
      <c r="B356" s="28"/>
      <c r="C356" s="28"/>
      <c r="D356" s="28" t="s">
        <v>272</v>
      </c>
      <c r="E356" s="160"/>
      <c r="F356" s="28"/>
      <c r="G356" s="28"/>
      <c r="H356" s="28"/>
      <c r="I356" s="28"/>
      <c r="J356" s="28"/>
      <c r="K356" s="28"/>
      <c r="L356" s="28"/>
      <c r="M356" s="28"/>
      <c r="N356" s="79"/>
    </row>
    <row r="357" spans="1:14">
      <c r="A357" s="87"/>
      <c r="B357" s="28"/>
      <c r="C357" s="28"/>
      <c r="D357" s="28" t="s">
        <v>273</v>
      </c>
      <c r="E357" s="160"/>
      <c r="F357" s="28"/>
      <c r="G357" s="28"/>
      <c r="H357" s="28"/>
      <c r="I357" s="28"/>
      <c r="J357" s="28"/>
      <c r="K357" s="28"/>
      <c r="L357" s="28"/>
      <c r="M357" s="28"/>
      <c r="N357" s="79"/>
    </row>
    <row r="358" spans="1:14">
      <c r="A358" s="87"/>
      <c r="B358" s="28"/>
      <c r="C358" s="28"/>
      <c r="D358" s="28" t="s">
        <v>274</v>
      </c>
      <c r="E358" s="160"/>
      <c r="F358" s="28"/>
      <c r="G358" s="28"/>
      <c r="H358" s="140" t="s">
        <v>324</v>
      </c>
      <c r="I358" s="39"/>
      <c r="J358" s="39"/>
      <c r="K358" s="28"/>
      <c r="L358" s="28" t="s">
        <v>220</v>
      </c>
      <c r="M358" s="28"/>
      <c r="N358" s="79"/>
    </row>
    <row r="359" spans="1:14" ht="12.75" customHeight="1">
      <c r="A359" s="87"/>
      <c r="B359" s="28"/>
      <c r="C359" s="28"/>
      <c r="D359" s="28" t="s">
        <v>275</v>
      </c>
      <c r="E359" s="160"/>
      <c r="F359" s="28"/>
      <c r="G359" s="28"/>
      <c r="H359" s="259" t="str">
        <f>+"Los kilos de alimento que consumío una pollita en el mes fue "&amp;VALUE(D362)&amp;" KG."</f>
        <v>Los kilos de alimento que consumío una pollita en el mes fue 0 KG.</v>
      </c>
      <c r="I359" s="259"/>
      <c r="J359" s="259"/>
      <c r="K359" s="28"/>
      <c r="L359" s="31"/>
      <c r="M359" s="31"/>
      <c r="N359" s="82"/>
    </row>
    <row r="360" spans="1:14">
      <c r="A360" s="87"/>
      <c r="B360" s="28"/>
      <c r="C360" s="28"/>
      <c r="D360" s="28" t="s">
        <v>276</v>
      </c>
      <c r="E360" s="160"/>
      <c r="F360" s="28"/>
      <c r="G360" s="28"/>
      <c r="H360" s="259"/>
      <c r="I360" s="259"/>
      <c r="J360" s="259"/>
      <c r="K360" s="28"/>
      <c r="L360" s="31"/>
      <c r="M360" s="31"/>
      <c r="N360" s="82"/>
    </row>
    <row r="361" spans="1:14" ht="12.75" customHeight="1">
      <c r="A361" s="87"/>
      <c r="B361" s="28"/>
      <c r="C361" s="28"/>
      <c r="D361" s="28"/>
      <c r="E361" s="28"/>
      <c r="F361" s="28"/>
      <c r="G361" s="28"/>
      <c r="H361" s="259"/>
      <c r="I361" s="259"/>
      <c r="J361" s="259"/>
      <c r="K361" s="28"/>
      <c r="L361" s="31"/>
      <c r="M361" s="31"/>
      <c r="N361" s="82"/>
    </row>
    <row r="362" spans="1:14">
      <c r="A362" s="263" t="s">
        <v>282</v>
      </c>
      <c r="B362" s="264"/>
      <c r="C362" s="28" t="s">
        <v>221</v>
      </c>
      <c r="D362" s="135">
        <f>IF(SUM(E355:E360)=0,,AVERAGE(E355:E360))</f>
        <v>0</v>
      </c>
      <c r="E362" s="93"/>
      <c r="F362" s="93"/>
      <c r="G362" s="93"/>
      <c r="H362" s="259"/>
      <c r="I362" s="259"/>
      <c r="J362" s="259"/>
      <c r="K362" s="45"/>
      <c r="L362" s="31"/>
      <c r="M362" s="31"/>
      <c r="N362" s="82"/>
    </row>
    <row r="363" spans="1:14">
      <c r="A363" s="87"/>
      <c r="B363" s="28"/>
      <c r="C363" s="28"/>
      <c r="D363" s="93"/>
      <c r="E363" s="93"/>
      <c r="F363" s="111"/>
      <c r="G363" s="111"/>
      <c r="H363" s="111"/>
      <c r="I363" s="111"/>
      <c r="J363" s="111"/>
      <c r="K363" s="96"/>
      <c r="L363" s="31"/>
      <c r="M363" s="31"/>
      <c r="N363" s="82"/>
    </row>
    <row r="364" spans="1:14">
      <c r="A364" s="87"/>
      <c r="B364" s="28"/>
      <c r="C364" s="28"/>
      <c r="D364" s="154"/>
      <c r="E364" s="154"/>
      <c r="F364" s="154"/>
      <c r="G364" s="154"/>
      <c r="H364" s="154"/>
      <c r="I364" s="154"/>
      <c r="J364" s="154"/>
      <c r="K364" s="48"/>
      <c r="L364" s="31"/>
      <c r="M364" s="31"/>
      <c r="N364" s="82"/>
    </row>
    <row r="365" spans="1:14">
      <c r="A365" s="47"/>
      <c r="B365" s="28"/>
      <c r="C365" s="28"/>
      <c r="D365" s="28"/>
      <c r="E365" s="28"/>
      <c r="F365" s="33"/>
      <c r="G365" s="33"/>
      <c r="H365" s="33"/>
      <c r="I365" s="33"/>
      <c r="J365" s="33"/>
      <c r="K365" s="28"/>
      <c r="L365" s="28"/>
      <c r="M365" s="28"/>
      <c r="N365" s="79"/>
    </row>
    <row r="366" spans="1:14">
      <c r="A366" s="89" t="s">
        <v>246</v>
      </c>
      <c r="B366" s="39"/>
      <c r="C366" s="39"/>
      <c r="D366" s="28"/>
      <c r="E366" s="38"/>
      <c r="F366" s="33"/>
      <c r="G366" s="33"/>
      <c r="H366" s="33"/>
      <c r="I366" s="33"/>
      <c r="J366" s="33"/>
      <c r="K366" s="45"/>
      <c r="L366" s="39"/>
      <c r="M366" s="39"/>
      <c r="N366" s="80"/>
    </row>
    <row r="367" spans="1:14">
      <c r="A367" s="89"/>
      <c r="B367" s="39"/>
      <c r="C367" s="39"/>
      <c r="D367" s="28"/>
      <c r="E367" s="38"/>
      <c r="F367" s="33"/>
      <c r="G367" s="33"/>
      <c r="H367" s="33"/>
      <c r="I367" s="33"/>
      <c r="J367" s="33"/>
      <c r="K367" s="45"/>
      <c r="L367" s="39"/>
      <c r="M367" s="39"/>
      <c r="N367" s="80"/>
    </row>
    <row r="368" spans="1:14">
      <c r="A368" s="91"/>
      <c r="B368" s="39"/>
      <c r="C368" s="39"/>
      <c r="D368" s="28"/>
      <c r="E368" s="38"/>
      <c r="F368" s="33"/>
      <c r="G368" s="33"/>
      <c r="H368" s="33"/>
      <c r="I368" s="33"/>
      <c r="J368" s="33"/>
      <c r="K368" s="83"/>
      <c r="L368" s="39"/>
      <c r="M368" s="39"/>
      <c r="N368" s="80"/>
    </row>
    <row r="369" spans="1:14">
      <c r="A369" s="88" t="s">
        <v>292</v>
      </c>
      <c r="B369" s="31"/>
      <c r="C369" s="31"/>
      <c r="D369" s="31"/>
      <c r="E369" s="28"/>
      <c r="F369" s="28"/>
      <c r="G369" s="28"/>
      <c r="H369" s="28"/>
      <c r="I369" s="28"/>
      <c r="J369" s="28"/>
      <c r="K369" s="28"/>
      <c r="L369" s="249"/>
      <c r="M369" s="249"/>
      <c r="N369" s="81"/>
    </row>
    <row r="370" spans="1:14">
      <c r="A370" s="10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151"/>
      <c r="M370" s="151"/>
      <c r="N370" s="81"/>
    </row>
    <row r="371" spans="1:14" ht="12.75" customHeight="1">
      <c r="A371" s="260" t="s">
        <v>316</v>
      </c>
      <c r="B371" s="261"/>
      <c r="C371" s="261"/>
      <c r="D371" s="262"/>
      <c r="E371" s="262"/>
      <c r="F371" s="262"/>
      <c r="G371" s="153"/>
      <c r="H371" s="153"/>
      <c r="I371" s="153"/>
      <c r="J371" s="153"/>
      <c r="K371" s="28"/>
      <c r="L371" s="45"/>
      <c r="M371" s="28"/>
      <c r="N371" s="79"/>
    </row>
    <row r="372" spans="1:14">
      <c r="A372" s="260"/>
      <c r="B372" s="261"/>
      <c r="C372" s="261"/>
      <c r="D372" s="262"/>
      <c r="E372" s="262"/>
      <c r="F372" s="262"/>
      <c r="G372" s="153"/>
      <c r="H372" s="153"/>
      <c r="I372" s="153"/>
      <c r="J372" s="153"/>
      <c r="K372" s="28"/>
      <c r="L372" s="28"/>
      <c r="M372" s="28"/>
      <c r="N372" s="79"/>
    </row>
    <row r="373" spans="1:14" ht="12.75" customHeight="1">
      <c r="A373" s="155"/>
      <c r="B373" s="156"/>
      <c r="C373" s="156"/>
      <c r="D373" s="157"/>
      <c r="E373" s="157"/>
      <c r="F373" s="157"/>
      <c r="G373" s="157"/>
      <c r="H373" s="157"/>
      <c r="I373" s="157"/>
      <c r="J373" s="157"/>
      <c r="K373" s="28"/>
      <c r="L373" s="28"/>
      <c r="M373" s="28"/>
      <c r="N373" s="79"/>
    </row>
    <row r="374" spans="1:14">
      <c r="A374" s="87"/>
      <c r="B374" s="28"/>
      <c r="C374" s="28"/>
      <c r="D374" s="28"/>
      <c r="E374" s="28" t="s">
        <v>302</v>
      </c>
      <c r="F374" s="28"/>
      <c r="G374" s="28"/>
      <c r="H374" s="28"/>
      <c r="I374" s="28"/>
      <c r="J374" s="28"/>
      <c r="K374" s="28"/>
      <c r="L374" s="28"/>
      <c r="M374" s="28"/>
      <c r="N374" s="79"/>
    </row>
    <row r="375" spans="1:14" ht="12.75" customHeight="1">
      <c r="A375" s="87"/>
      <c r="B375" s="28"/>
      <c r="C375" s="28"/>
      <c r="D375" s="28" t="s">
        <v>271</v>
      </c>
      <c r="E375" s="139"/>
      <c r="F375" s="28"/>
      <c r="G375" s="28"/>
      <c r="H375" s="28"/>
      <c r="I375" s="28"/>
      <c r="J375" s="28"/>
      <c r="K375" s="28"/>
      <c r="L375" s="28"/>
      <c r="M375" s="28"/>
      <c r="N375" s="79"/>
    </row>
    <row r="376" spans="1:14">
      <c r="A376" s="87"/>
      <c r="B376" s="28"/>
      <c r="C376" s="28"/>
      <c r="D376" s="28" t="s">
        <v>272</v>
      </c>
      <c r="E376" s="139"/>
      <c r="F376" s="28"/>
      <c r="G376" s="28"/>
      <c r="H376" s="28"/>
      <c r="I376" s="28"/>
      <c r="J376" s="28"/>
      <c r="K376" s="28"/>
      <c r="L376" s="28"/>
      <c r="M376" s="28"/>
      <c r="N376" s="79"/>
    </row>
    <row r="377" spans="1:14">
      <c r="A377" s="87"/>
      <c r="B377" s="28"/>
      <c r="C377" s="28"/>
      <c r="D377" s="28" t="s">
        <v>273</v>
      </c>
      <c r="E377" s="139"/>
      <c r="F377" s="28"/>
      <c r="G377" s="28"/>
      <c r="H377" s="28"/>
      <c r="I377" s="28"/>
      <c r="J377" s="28"/>
      <c r="K377" s="28"/>
      <c r="L377" s="28"/>
      <c r="M377" s="28"/>
      <c r="N377" s="79"/>
    </row>
    <row r="378" spans="1:14">
      <c r="A378" s="87"/>
      <c r="B378" s="28"/>
      <c r="C378" s="28"/>
      <c r="D378" s="28" t="s">
        <v>274</v>
      </c>
      <c r="E378" s="139"/>
      <c r="F378" s="28"/>
      <c r="G378" s="28"/>
      <c r="H378" s="140" t="s">
        <v>324</v>
      </c>
      <c r="I378" s="39"/>
      <c r="J378" s="39"/>
      <c r="K378" s="28"/>
      <c r="L378" s="28" t="s">
        <v>220</v>
      </c>
      <c r="M378" s="28"/>
      <c r="N378" s="79"/>
    </row>
    <row r="379" spans="1:14" ht="12.75" customHeight="1">
      <c r="A379" s="87"/>
      <c r="B379" s="28"/>
      <c r="C379" s="28"/>
      <c r="D379" s="28" t="s">
        <v>275</v>
      </c>
      <c r="E379" s="139"/>
      <c r="F379" s="28"/>
      <c r="G379" s="28"/>
      <c r="H379" s="259" t="str">
        <f>+"El costo del consumo de alimento en el mes de una pollita es $"&amp;VALUE(D382)&amp;"."</f>
        <v>El costo del consumo de alimento en el mes de una pollita es $0.</v>
      </c>
      <c r="I379" s="259"/>
      <c r="J379" s="259"/>
      <c r="K379" s="28"/>
      <c r="L379" s="31"/>
      <c r="M379" s="31"/>
      <c r="N379" s="82"/>
    </row>
    <row r="380" spans="1:14">
      <c r="A380" s="87"/>
      <c r="B380" s="28"/>
      <c r="C380" s="28"/>
      <c r="D380" s="28" t="s">
        <v>276</v>
      </c>
      <c r="E380" s="139"/>
      <c r="F380" s="28"/>
      <c r="G380" s="28"/>
      <c r="H380" s="259"/>
      <c r="I380" s="259"/>
      <c r="J380" s="259"/>
      <c r="K380" s="28"/>
      <c r="L380" s="31"/>
      <c r="M380" s="31"/>
      <c r="N380" s="82"/>
    </row>
    <row r="381" spans="1:14" ht="12.75" customHeight="1">
      <c r="A381" s="87"/>
      <c r="B381" s="28"/>
      <c r="C381" s="28"/>
      <c r="D381" s="28"/>
      <c r="E381" s="28"/>
      <c r="F381" s="28"/>
      <c r="G381" s="28"/>
      <c r="H381" s="259"/>
      <c r="I381" s="259"/>
      <c r="J381" s="259"/>
      <c r="K381" s="28"/>
      <c r="L381" s="31"/>
      <c r="M381" s="31"/>
      <c r="N381" s="82"/>
    </row>
    <row r="382" spans="1:14">
      <c r="A382" s="263" t="s">
        <v>292</v>
      </c>
      <c r="B382" s="264"/>
      <c r="C382" s="28" t="s">
        <v>221</v>
      </c>
      <c r="D382" s="136">
        <f>IF(SUM(E375:E380)=0,,AVERAGE(E375:E380))</f>
        <v>0</v>
      </c>
      <c r="E382" s="114"/>
      <c r="F382" s="112"/>
      <c r="G382" s="112"/>
      <c r="H382" s="259"/>
      <c r="I382" s="259"/>
      <c r="J382" s="259"/>
      <c r="K382" s="35"/>
      <c r="L382" s="31"/>
      <c r="M382" s="31"/>
      <c r="N382" s="82"/>
    </row>
    <row r="383" spans="1:14">
      <c r="A383" s="87"/>
      <c r="B383" s="28"/>
      <c r="C383" s="28"/>
      <c r="D383" s="114"/>
      <c r="E383" s="114"/>
      <c r="F383" s="112"/>
      <c r="G383" s="112"/>
      <c r="H383" s="112"/>
      <c r="I383" s="112"/>
      <c r="J383" s="112"/>
      <c r="K383" s="113"/>
      <c r="L383" s="117"/>
      <c r="M383" s="117"/>
      <c r="N383" s="118"/>
    </row>
    <row r="384" spans="1:14">
      <c r="A384" s="87"/>
      <c r="B384" s="28"/>
      <c r="C384" s="28"/>
      <c r="D384" s="28"/>
      <c r="E384" s="28"/>
      <c r="F384" s="45"/>
      <c r="G384" s="45"/>
      <c r="H384" s="45"/>
      <c r="I384" s="45"/>
      <c r="J384" s="45"/>
      <c r="K384" s="45"/>
      <c r="L384" s="117"/>
      <c r="M384" s="117"/>
      <c r="N384" s="118"/>
    </row>
    <row r="385" spans="1:14">
      <c r="A385" s="87"/>
      <c r="B385" s="28"/>
      <c r="C385" s="28"/>
      <c r="D385" s="28"/>
      <c r="E385" s="28"/>
      <c r="F385" s="45"/>
      <c r="G385" s="45"/>
      <c r="H385" s="45"/>
      <c r="I385" s="45"/>
      <c r="J385" s="45"/>
      <c r="K385" s="45"/>
      <c r="L385" s="33"/>
      <c r="M385" s="28"/>
      <c r="N385" s="79"/>
    </row>
    <row r="386" spans="1:14">
      <c r="A386" s="89" t="s">
        <v>246</v>
      </c>
      <c r="B386" s="28"/>
      <c r="C386" s="28"/>
      <c r="D386" s="28"/>
      <c r="E386" s="28"/>
      <c r="F386" s="45"/>
      <c r="G386" s="45"/>
      <c r="H386" s="45"/>
      <c r="I386" s="45"/>
      <c r="J386" s="45"/>
      <c r="K386" s="45"/>
      <c r="L386" s="33"/>
      <c r="M386" s="37"/>
      <c r="N386" s="79"/>
    </row>
    <row r="387" spans="1:14">
      <c r="A387" s="87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33"/>
      <c r="M387" s="37"/>
      <c r="N387" s="79"/>
    </row>
    <row r="388" spans="1:14">
      <c r="A388" s="87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33"/>
      <c r="M388" s="37"/>
      <c r="N388" s="79"/>
    </row>
    <row r="389" spans="1:14">
      <c r="A389" s="88" t="s">
        <v>285</v>
      </c>
      <c r="B389" s="31"/>
      <c r="C389" s="31"/>
      <c r="D389" s="31"/>
      <c r="E389" s="28"/>
      <c r="F389" s="28"/>
      <c r="G389" s="28"/>
      <c r="H389" s="28"/>
      <c r="I389" s="28"/>
      <c r="J389" s="28"/>
      <c r="K389" s="28"/>
      <c r="L389" s="249"/>
      <c r="M389" s="249"/>
      <c r="N389" s="81"/>
    </row>
    <row r="390" spans="1:14">
      <c r="A390" s="10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151"/>
      <c r="M390" s="151"/>
      <c r="N390" s="81"/>
    </row>
    <row r="391" spans="1:14" ht="12.75" customHeight="1">
      <c r="A391" s="246" t="s">
        <v>319</v>
      </c>
      <c r="B391" s="247"/>
      <c r="C391" s="247"/>
      <c r="D391" s="248"/>
      <c r="E391" s="248"/>
      <c r="F391" s="248"/>
      <c r="G391" s="157"/>
      <c r="H391" s="157"/>
      <c r="I391" s="157"/>
      <c r="J391" s="157"/>
      <c r="K391" s="28"/>
      <c r="L391" s="45"/>
      <c r="M391" s="28"/>
      <c r="N391" s="79"/>
    </row>
    <row r="392" spans="1:14">
      <c r="A392" s="246"/>
      <c r="B392" s="247"/>
      <c r="C392" s="247"/>
      <c r="D392" s="248"/>
      <c r="E392" s="248"/>
      <c r="F392" s="248"/>
      <c r="G392" s="157"/>
      <c r="H392" s="157"/>
      <c r="I392" s="157"/>
      <c r="J392" s="157"/>
      <c r="K392" s="28"/>
      <c r="L392" s="28"/>
      <c r="M392" s="28"/>
      <c r="N392" s="79"/>
    </row>
    <row r="393" spans="1:14" ht="12.75" customHeight="1">
      <c r="A393" s="155"/>
      <c r="B393" s="156"/>
      <c r="C393" s="156"/>
      <c r="D393" s="157"/>
      <c r="E393" s="157"/>
      <c r="F393" s="157"/>
      <c r="G393" s="157"/>
      <c r="H393" s="157"/>
      <c r="I393" s="157"/>
      <c r="J393" s="157"/>
      <c r="K393" s="28"/>
      <c r="L393" s="28"/>
      <c r="M393" s="28"/>
      <c r="N393" s="79"/>
    </row>
    <row r="394" spans="1:14">
      <c r="A394" s="87"/>
      <c r="B394" s="28"/>
      <c r="C394" s="28"/>
      <c r="D394" s="28"/>
      <c r="E394" s="28" t="s">
        <v>278</v>
      </c>
      <c r="F394" s="28"/>
      <c r="G394" s="28"/>
      <c r="H394" s="28"/>
      <c r="I394" s="28"/>
      <c r="J394" s="28"/>
      <c r="K394" s="28"/>
      <c r="L394" s="28"/>
      <c r="M394" s="28"/>
      <c r="N394" s="79"/>
    </row>
    <row r="395" spans="1:14" ht="12.75" customHeight="1">
      <c r="A395" s="87"/>
      <c r="B395" s="28"/>
      <c r="C395" s="28"/>
      <c r="D395" s="28" t="s">
        <v>271</v>
      </c>
      <c r="E395" s="139"/>
      <c r="F395" s="28"/>
      <c r="G395" s="28"/>
      <c r="H395" s="28"/>
      <c r="I395" s="28"/>
      <c r="J395" s="28"/>
      <c r="K395" s="28"/>
      <c r="L395" s="28"/>
      <c r="M395" s="28"/>
      <c r="N395" s="79"/>
    </row>
    <row r="396" spans="1:14">
      <c r="A396" s="87"/>
      <c r="B396" s="28"/>
      <c r="C396" s="28"/>
      <c r="D396" s="28" t="s">
        <v>272</v>
      </c>
      <c r="E396" s="139"/>
      <c r="F396" s="28"/>
      <c r="G396" s="28"/>
      <c r="H396" s="28"/>
      <c r="I396" s="28"/>
      <c r="J396" s="28"/>
      <c r="K396" s="28"/>
      <c r="L396" s="28"/>
      <c r="M396" s="28"/>
      <c r="N396" s="79"/>
    </row>
    <row r="397" spans="1:14">
      <c r="A397" s="87"/>
      <c r="B397" s="28"/>
      <c r="C397" s="28"/>
      <c r="D397" s="28" t="s">
        <v>273</v>
      </c>
      <c r="E397" s="139"/>
      <c r="F397" s="28"/>
      <c r="G397" s="28"/>
      <c r="H397" s="28"/>
      <c r="I397" s="28"/>
      <c r="J397" s="28"/>
      <c r="K397" s="28"/>
      <c r="L397" s="28"/>
      <c r="M397" s="28"/>
      <c r="N397" s="79"/>
    </row>
    <row r="398" spans="1:14">
      <c r="A398" s="87"/>
      <c r="B398" s="28"/>
      <c r="C398" s="28"/>
      <c r="D398" s="28" t="s">
        <v>274</v>
      </c>
      <c r="E398" s="139"/>
      <c r="F398" s="28"/>
      <c r="G398" s="28"/>
      <c r="H398" s="140" t="s">
        <v>324</v>
      </c>
      <c r="I398" s="39"/>
      <c r="J398" s="39"/>
      <c r="K398" s="28"/>
      <c r="L398" s="28" t="s">
        <v>220</v>
      </c>
      <c r="M398" s="28"/>
      <c r="N398" s="79"/>
    </row>
    <row r="399" spans="1:14" ht="12.75" customHeight="1">
      <c r="A399" s="87"/>
      <c r="B399" s="28"/>
      <c r="C399" s="28"/>
      <c r="D399" s="28" t="s">
        <v>275</v>
      </c>
      <c r="E399" s="139"/>
      <c r="F399" s="28"/>
      <c r="G399" s="28"/>
      <c r="H399" s="259" t="str">
        <f>+"El costo del consumo de alimento terminado y complementos alimenticios de una pollita en el mes es de $"&amp;VALUE(D402)&amp;"."</f>
        <v>El costo del consumo de alimento terminado y complementos alimenticios de una pollita en el mes es de $0.</v>
      </c>
      <c r="I399" s="259"/>
      <c r="J399" s="259"/>
      <c r="K399" s="28"/>
      <c r="L399" s="31"/>
      <c r="M399" s="31"/>
      <c r="N399" s="82"/>
    </row>
    <row r="400" spans="1:14">
      <c r="A400" s="87"/>
      <c r="B400" s="28"/>
      <c r="C400" s="28"/>
      <c r="D400" s="28" t="s">
        <v>276</v>
      </c>
      <c r="E400" s="139"/>
      <c r="F400" s="28"/>
      <c r="G400" s="28"/>
      <c r="H400" s="259"/>
      <c r="I400" s="259"/>
      <c r="J400" s="259"/>
      <c r="K400" s="28"/>
      <c r="L400" s="31"/>
      <c r="M400" s="31"/>
      <c r="N400" s="82"/>
    </row>
    <row r="401" spans="1:14" ht="12.75" customHeight="1">
      <c r="A401" s="87"/>
      <c r="B401" s="28"/>
      <c r="C401" s="28"/>
      <c r="D401" s="28"/>
      <c r="E401" s="28"/>
      <c r="F401" s="28"/>
      <c r="G401" s="28"/>
      <c r="H401" s="259"/>
      <c r="I401" s="259"/>
      <c r="J401" s="259"/>
      <c r="K401" s="28"/>
      <c r="L401" s="31"/>
      <c r="M401" s="31"/>
      <c r="N401" s="82"/>
    </row>
    <row r="402" spans="1:14">
      <c r="A402" s="116" t="s">
        <v>295</v>
      </c>
      <c r="B402" s="84"/>
      <c r="C402" s="28" t="s">
        <v>221</v>
      </c>
      <c r="D402" s="136">
        <f>IF(SUM(E395:E400)=0,,AVERAGE(E395:E400))</f>
        <v>0</v>
      </c>
      <c r="E402" s="93"/>
      <c r="F402" s="92"/>
      <c r="G402" s="92"/>
      <c r="H402" s="259"/>
      <c r="I402" s="259"/>
      <c r="J402" s="259"/>
      <c r="K402" s="28"/>
      <c r="L402" s="117"/>
      <c r="M402" s="117"/>
      <c r="N402" s="118"/>
    </row>
    <row r="403" spans="1:14">
      <c r="A403" s="115"/>
      <c r="B403" s="84"/>
      <c r="C403" s="28"/>
      <c r="D403" s="93"/>
      <c r="E403" s="93"/>
      <c r="F403" s="32"/>
      <c r="G403" s="32"/>
      <c r="H403" s="32"/>
      <c r="I403" s="32"/>
      <c r="J403" s="32"/>
      <c r="K403" s="113"/>
      <c r="L403" s="117"/>
      <c r="M403" s="117"/>
      <c r="N403" s="118"/>
    </row>
    <row r="404" spans="1:14">
      <c r="A404" s="87"/>
      <c r="B404" s="28"/>
      <c r="C404" s="28"/>
      <c r="D404" s="92"/>
      <c r="E404" s="154"/>
      <c r="F404" s="45"/>
      <c r="G404" s="45"/>
      <c r="H404" s="45"/>
      <c r="I404" s="45"/>
      <c r="J404" s="45"/>
      <c r="K404" s="45"/>
      <c r="L404" s="31"/>
      <c r="M404" s="31"/>
      <c r="N404" s="82"/>
    </row>
    <row r="405" spans="1:14">
      <c r="A405" s="87"/>
      <c r="B405" s="28"/>
      <c r="C405" s="28"/>
      <c r="D405" s="32"/>
      <c r="E405" s="34"/>
      <c r="F405" s="45"/>
      <c r="G405" s="45"/>
      <c r="H405" s="45"/>
      <c r="I405" s="45"/>
      <c r="J405" s="45"/>
      <c r="K405" s="45"/>
      <c r="L405" s="28"/>
      <c r="M405" s="28"/>
      <c r="N405" s="79"/>
    </row>
    <row r="406" spans="1:14">
      <c r="A406" s="89" t="s">
        <v>246</v>
      </c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79"/>
    </row>
    <row r="407" spans="1:14">
      <c r="A407" s="47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79"/>
    </row>
    <row r="408" spans="1:14">
      <c r="A408" s="87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79"/>
    </row>
    <row r="409" spans="1:14">
      <c r="A409" s="88" t="s">
        <v>287</v>
      </c>
      <c r="B409" s="31"/>
      <c r="C409" s="31"/>
      <c r="D409" s="31"/>
      <c r="E409" s="28"/>
      <c r="F409" s="28"/>
      <c r="G409" s="28"/>
      <c r="H409" s="28"/>
      <c r="I409" s="28"/>
      <c r="J409" s="28"/>
      <c r="K409" s="28"/>
      <c r="L409" s="249"/>
      <c r="M409" s="249"/>
      <c r="N409" s="81"/>
    </row>
    <row r="410" spans="1:14">
      <c r="A410" s="10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151"/>
      <c r="M410" s="151"/>
      <c r="N410" s="81"/>
    </row>
    <row r="411" spans="1:14" ht="12.75" customHeight="1">
      <c r="A411" s="260" t="s">
        <v>320</v>
      </c>
      <c r="B411" s="261"/>
      <c r="C411" s="261"/>
      <c r="D411" s="262"/>
      <c r="E411" s="262"/>
      <c r="F411" s="262"/>
      <c r="G411" s="153"/>
      <c r="H411" s="153"/>
      <c r="I411" s="153"/>
      <c r="J411" s="153"/>
      <c r="K411" s="28"/>
      <c r="L411" s="45"/>
      <c r="M411" s="28"/>
      <c r="N411" s="79"/>
    </row>
    <row r="412" spans="1:14">
      <c r="A412" s="260"/>
      <c r="B412" s="261"/>
      <c r="C412" s="261"/>
      <c r="D412" s="262"/>
      <c r="E412" s="262"/>
      <c r="F412" s="262"/>
      <c r="G412" s="153"/>
      <c r="H412" s="153"/>
      <c r="I412" s="153"/>
      <c r="J412" s="153"/>
      <c r="K412" s="28"/>
      <c r="L412" s="28"/>
      <c r="M412" s="28"/>
      <c r="N412" s="79"/>
    </row>
    <row r="413" spans="1:14" ht="12.75" customHeight="1">
      <c r="A413" s="155"/>
      <c r="B413" s="156"/>
      <c r="C413" s="156"/>
      <c r="D413" s="157"/>
      <c r="E413" s="157"/>
      <c r="F413" s="157"/>
      <c r="G413" s="157"/>
      <c r="H413" s="157"/>
      <c r="I413" s="157"/>
      <c r="J413" s="157"/>
      <c r="K413" s="28"/>
      <c r="L413" s="28"/>
      <c r="M413" s="28"/>
      <c r="N413" s="79"/>
    </row>
    <row r="414" spans="1:14">
      <c r="A414" s="87"/>
      <c r="B414" s="28"/>
      <c r="C414" s="28"/>
      <c r="D414" s="28"/>
      <c r="E414" s="28" t="s">
        <v>279</v>
      </c>
      <c r="F414" s="28"/>
      <c r="G414" s="28"/>
      <c r="H414" s="28"/>
      <c r="I414" s="28"/>
      <c r="J414" s="28"/>
      <c r="K414" s="28"/>
      <c r="L414" s="28"/>
      <c r="M414" s="28"/>
      <c r="N414" s="79"/>
    </row>
    <row r="415" spans="1:14">
      <c r="A415" s="87"/>
      <c r="B415" s="28"/>
      <c r="C415" s="28"/>
      <c r="D415" s="28" t="s">
        <v>271</v>
      </c>
      <c r="E415" s="139"/>
      <c r="F415" s="28"/>
      <c r="G415" s="28"/>
      <c r="H415" s="28"/>
      <c r="I415" s="28"/>
      <c r="J415" s="28"/>
      <c r="K415" s="28"/>
      <c r="L415" s="28"/>
      <c r="M415" s="28"/>
      <c r="N415" s="79"/>
    </row>
    <row r="416" spans="1:14">
      <c r="A416" s="87"/>
      <c r="B416" s="28"/>
      <c r="C416" s="28"/>
      <c r="D416" s="28" t="s">
        <v>272</v>
      </c>
      <c r="E416" s="139"/>
      <c r="F416" s="28"/>
      <c r="G416" s="28"/>
      <c r="H416" s="28"/>
      <c r="I416" s="28"/>
      <c r="J416" s="28"/>
      <c r="K416" s="28"/>
      <c r="L416" s="28"/>
      <c r="M416" s="28"/>
      <c r="N416" s="79"/>
    </row>
    <row r="417" spans="1:14">
      <c r="A417" s="87"/>
      <c r="B417" s="28"/>
      <c r="C417" s="28"/>
      <c r="D417" s="28" t="s">
        <v>273</v>
      </c>
      <c r="E417" s="139"/>
      <c r="F417" s="28"/>
      <c r="G417" s="28"/>
      <c r="H417" s="28"/>
      <c r="I417" s="28"/>
      <c r="J417" s="28"/>
      <c r="K417" s="28"/>
      <c r="L417" s="28"/>
      <c r="M417" s="28"/>
      <c r="N417" s="79"/>
    </row>
    <row r="418" spans="1:14">
      <c r="A418" s="87"/>
      <c r="B418" s="28"/>
      <c r="C418" s="28"/>
      <c r="D418" s="28" t="s">
        <v>274</v>
      </c>
      <c r="E418" s="139"/>
      <c r="F418" s="28"/>
      <c r="G418" s="28"/>
      <c r="H418" s="140" t="s">
        <v>324</v>
      </c>
      <c r="I418" s="39"/>
      <c r="J418" s="39"/>
      <c r="K418" s="28"/>
      <c r="L418" s="28" t="s">
        <v>220</v>
      </c>
      <c r="M418" s="28"/>
      <c r="N418" s="79"/>
    </row>
    <row r="419" spans="1:14" ht="12.75" customHeight="1">
      <c r="A419" s="87"/>
      <c r="B419" s="28"/>
      <c r="C419" s="28"/>
      <c r="D419" s="28" t="s">
        <v>275</v>
      </c>
      <c r="E419" s="139"/>
      <c r="F419" s="28"/>
      <c r="G419" s="28"/>
      <c r="H419" s="259" t="str">
        <f>+"El costo del medicamento preventivo para una pollita en el mes es de $"&amp;VALUE(D422)&amp;"."</f>
        <v>El costo del medicamento preventivo para una pollita en el mes es de $0.</v>
      </c>
      <c r="I419" s="259"/>
      <c r="J419" s="259"/>
      <c r="K419" s="28"/>
      <c r="L419" s="31"/>
      <c r="M419" s="31"/>
      <c r="N419" s="82"/>
    </row>
    <row r="420" spans="1:14">
      <c r="A420" s="87"/>
      <c r="B420" s="28"/>
      <c r="C420" s="28"/>
      <c r="D420" s="28" t="s">
        <v>276</v>
      </c>
      <c r="E420" s="139"/>
      <c r="F420" s="28"/>
      <c r="G420" s="28"/>
      <c r="H420" s="259"/>
      <c r="I420" s="259"/>
      <c r="J420" s="259"/>
      <c r="K420" s="28"/>
      <c r="L420" s="31"/>
      <c r="M420" s="31"/>
      <c r="N420" s="82"/>
    </row>
    <row r="421" spans="1:14" ht="12.75" customHeight="1">
      <c r="A421" s="87"/>
      <c r="B421" s="28"/>
      <c r="C421" s="28"/>
      <c r="D421" s="28"/>
      <c r="E421" s="28"/>
      <c r="F421" s="28"/>
      <c r="G421" s="28"/>
      <c r="H421" s="259"/>
      <c r="I421" s="259"/>
      <c r="J421" s="259"/>
      <c r="K421" s="28"/>
      <c r="L421" s="31"/>
      <c r="M421" s="31"/>
      <c r="N421" s="82"/>
    </row>
    <row r="422" spans="1:14">
      <c r="A422" s="116" t="s">
        <v>296</v>
      </c>
      <c r="B422" s="93"/>
      <c r="C422" s="28" t="s">
        <v>221</v>
      </c>
      <c r="D422" s="136">
        <f>IF(SUM(E415:E420)=0,,AVERAGE(E415:E420))</f>
        <v>0</v>
      </c>
      <c r="E422" s="93"/>
      <c r="F422" s="33"/>
      <c r="G422" s="33"/>
      <c r="H422" s="259"/>
      <c r="I422" s="259"/>
      <c r="J422" s="259"/>
      <c r="K422" s="28"/>
      <c r="L422" s="31"/>
      <c r="M422" s="31"/>
      <c r="N422" s="82"/>
    </row>
    <row r="423" spans="1:14">
      <c r="A423" s="116"/>
      <c r="B423" s="93"/>
      <c r="C423" s="28"/>
      <c r="D423" s="93"/>
      <c r="E423" s="93"/>
      <c r="F423" s="33"/>
      <c r="G423" s="33"/>
      <c r="H423" s="33"/>
      <c r="I423" s="33"/>
      <c r="J423" s="33"/>
      <c r="K423" s="113"/>
      <c r="L423" s="31"/>
      <c r="M423" s="31"/>
      <c r="N423" s="82"/>
    </row>
    <row r="424" spans="1:14">
      <c r="A424" s="87"/>
      <c r="B424" s="28"/>
      <c r="C424" s="28"/>
      <c r="D424" s="154"/>
      <c r="E424" s="154"/>
      <c r="F424" s="154"/>
      <c r="G424" s="154"/>
      <c r="H424" s="154"/>
      <c r="I424" s="154"/>
      <c r="J424" s="154"/>
      <c r="K424" s="48"/>
      <c r="L424" s="31"/>
      <c r="M424" s="31"/>
      <c r="N424" s="82"/>
    </row>
    <row r="425" spans="1:14">
      <c r="A425" s="47"/>
      <c r="B425" s="28"/>
      <c r="C425" s="28"/>
      <c r="D425" s="28"/>
      <c r="E425" s="28"/>
      <c r="F425" s="45"/>
      <c r="G425" s="45"/>
      <c r="H425" s="45"/>
      <c r="I425" s="45"/>
      <c r="J425" s="45"/>
      <c r="K425" s="45"/>
      <c r="L425" s="31"/>
      <c r="M425" s="31"/>
      <c r="N425" s="82"/>
    </row>
    <row r="426" spans="1:14">
      <c r="A426" s="89" t="s">
        <v>246</v>
      </c>
      <c r="B426" s="39"/>
      <c r="C426" s="39"/>
      <c r="D426" s="28"/>
      <c r="E426" s="38"/>
      <c r="F426" s="45"/>
      <c r="G426" s="45"/>
      <c r="H426" s="45"/>
      <c r="I426" s="45"/>
      <c r="J426" s="45"/>
      <c r="K426" s="45"/>
      <c r="L426" s="39"/>
      <c r="M426" s="39"/>
      <c r="N426" s="80"/>
    </row>
    <row r="427" spans="1:14">
      <c r="A427" s="91"/>
      <c r="B427" s="39"/>
      <c r="C427" s="39"/>
      <c r="D427" s="28"/>
      <c r="E427" s="38"/>
      <c r="F427" s="33"/>
      <c r="G427" s="33"/>
      <c r="H427" s="33"/>
      <c r="I427" s="33"/>
      <c r="J427" s="33"/>
      <c r="K427" s="83"/>
      <c r="L427" s="39"/>
      <c r="M427" s="39"/>
      <c r="N427" s="80"/>
    </row>
    <row r="428" spans="1:14">
      <c r="A428" s="91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80"/>
    </row>
    <row r="429" spans="1:14">
      <c r="A429" s="88" t="s">
        <v>286</v>
      </c>
      <c r="B429" s="31"/>
      <c r="C429" s="31"/>
      <c r="D429" s="31"/>
      <c r="E429" s="28"/>
      <c r="F429" s="28"/>
      <c r="G429" s="28"/>
      <c r="H429" s="28"/>
      <c r="I429" s="28"/>
      <c r="J429" s="28"/>
      <c r="K429" s="28"/>
      <c r="L429" s="249"/>
      <c r="M429" s="249"/>
      <c r="N429" s="81"/>
    </row>
    <row r="430" spans="1:14">
      <c r="A430" s="10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151"/>
      <c r="M430" s="151"/>
      <c r="N430" s="81"/>
    </row>
    <row r="431" spans="1:14" ht="12.75" customHeight="1">
      <c r="A431" s="260" t="s">
        <v>321</v>
      </c>
      <c r="B431" s="261"/>
      <c r="C431" s="261"/>
      <c r="D431" s="262"/>
      <c r="E431" s="262"/>
      <c r="F431" s="262"/>
      <c r="G431" s="153"/>
      <c r="H431" s="153"/>
      <c r="I431" s="153"/>
      <c r="J431" s="153"/>
      <c r="K431" s="28"/>
      <c r="L431" s="45"/>
      <c r="M431" s="28"/>
      <c r="N431" s="79"/>
    </row>
    <row r="432" spans="1:14">
      <c r="A432" s="260"/>
      <c r="B432" s="261"/>
      <c r="C432" s="261"/>
      <c r="D432" s="262"/>
      <c r="E432" s="262"/>
      <c r="F432" s="262"/>
      <c r="G432" s="153"/>
      <c r="H432" s="153"/>
      <c r="I432" s="153"/>
      <c r="J432" s="153"/>
      <c r="K432" s="28"/>
      <c r="L432" s="28"/>
      <c r="M432" s="28"/>
      <c r="N432" s="79"/>
    </row>
    <row r="433" spans="1:14" ht="12.75" customHeight="1">
      <c r="A433" s="155"/>
      <c r="B433" s="156"/>
      <c r="C433" s="156"/>
      <c r="D433" s="157"/>
      <c r="E433" s="157"/>
      <c r="F433" s="157"/>
      <c r="G433" s="157"/>
      <c r="H433" s="157"/>
      <c r="I433" s="157"/>
      <c r="J433" s="157"/>
      <c r="K433" s="28"/>
      <c r="L433" s="28"/>
      <c r="M433" s="28"/>
      <c r="N433" s="79"/>
    </row>
    <row r="434" spans="1:14">
      <c r="A434" s="87"/>
      <c r="B434" s="28"/>
      <c r="C434" s="28"/>
      <c r="D434" s="28"/>
      <c r="E434" s="28" t="s">
        <v>280</v>
      </c>
      <c r="F434" s="28"/>
      <c r="G434" s="28"/>
      <c r="H434" s="28"/>
      <c r="I434" s="28"/>
      <c r="J434" s="28"/>
      <c r="K434" s="28"/>
      <c r="L434" s="28"/>
      <c r="M434" s="28"/>
      <c r="N434" s="79"/>
    </row>
    <row r="435" spans="1:14">
      <c r="A435" s="87"/>
      <c r="B435" s="28"/>
      <c r="C435" s="28"/>
      <c r="D435" s="28" t="s">
        <v>271</v>
      </c>
      <c r="E435" s="139"/>
      <c r="F435" s="28"/>
      <c r="G435" s="28"/>
      <c r="H435" s="28"/>
      <c r="I435" s="28"/>
      <c r="J435" s="28"/>
      <c r="K435" s="28"/>
      <c r="L435" s="28"/>
      <c r="M435" s="28"/>
      <c r="N435" s="79"/>
    </row>
    <row r="436" spans="1:14">
      <c r="A436" s="87"/>
      <c r="B436" s="28"/>
      <c r="C436" s="28"/>
      <c r="D436" s="28" t="s">
        <v>272</v>
      </c>
      <c r="E436" s="139"/>
      <c r="F436" s="28"/>
      <c r="G436" s="28"/>
      <c r="H436" s="28"/>
      <c r="I436" s="28"/>
      <c r="J436" s="28"/>
      <c r="K436" s="28"/>
      <c r="L436" s="28"/>
      <c r="M436" s="28"/>
      <c r="N436" s="79"/>
    </row>
    <row r="437" spans="1:14">
      <c r="A437" s="87"/>
      <c r="B437" s="28"/>
      <c r="C437" s="28"/>
      <c r="D437" s="28" t="s">
        <v>273</v>
      </c>
      <c r="E437" s="139"/>
      <c r="F437" s="28"/>
      <c r="G437" s="28"/>
      <c r="H437" s="28"/>
      <c r="I437" s="28"/>
      <c r="J437" s="28"/>
      <c r="K437" s="28"/>
      <c r="L437" s="28"/>
      <c r="M437" s="28"/>
      <c r="N437" s="79"/>
    </row>
    <row r="438" spans="1:14">
      <c r="A438" s="87"/>
      <c r="B438" s="28"/>
      <c r="C438" s="28"/>
      <c r="D438" s="28" t="s">
        <v>274</v>
      </c>
      <c r="E438" s="139"/>
      <c r="F438" s="28"/>
      <c r="G438" s="28"/>
      <c r="H438" s="140" t="s">
        <v>324</v>
      </c>
      <c r="I438" s="39"/>
      <c r="J438" s="39"/>
      <c r="K438" s="28"/>
      <c r="L438" s="28" t="s">
        <v>220</v>
      </c>
      <c r="M438" s="28"/>
      <c r="N438" s="79"/>
    </row>
    <row r="439" spans="1:14" ht="12.75" customHeight="1">
      <c r="A439" s="87"/>
      <c r="B439" s="28"/>
      <c r="C439" s="28"/>
      <c r="D439" s="28" t="s">
        <v>275</v>
      </c>
      <c r="E439" s="139"/>
      <c r="F439" s="28"/>
      <c r="G439" s="28"/>
      <c r="H439" s="259" t="str">
        <f>+"El costo del material veterinario para una pollita en el mes es de $"&amp;VALUE(D442)&amp;"."</f>
        <v>El costo del material veterinario para una pollita en el mes es de $0.</v>
      </c>
      <c r="I439" s="259"/>
      <c r="J439" s="259"/>
      <c r="K439" s="28"/>
      <c r="L439" s="31"/>
      <c r="M439" s="31"/>
      <c r="N439" s="82"/>
    </row>
    <row r="440" spans="1:14">
      <c r="A440" s="87"/>
      <c r="B440" s="28"/>
      <c r="C440" s="28"/>
      <c r="D440" s="28" t="s">
        <v>276</v>
      </c>
      <c r="E440" s="139"/>
      <c r="F440" s="28"/>
      <c r="G440" s="28"/>
      <c r="H440" s="259"/>
      <c r="I440" s="259"/>
      <c r="J440" s="259"/>
      <c r="K440" s="28"/>
      <c r="L440" s="31"/>
      <c r="M440" s="31"/>
      <c r="N440" s="82"/>
    </row>
    <row r="441" spans="1:14" ht="12.75" customHeight="1">
      <c r="A441" s="87"/>
      <c r="B441" s="28"/>
      <c r="C441" s="28"/>
      <c r="D441" s="28"/>
      <c r="E441" s="28"/>
      <c r="F441" s="28"/>
      <c r="G441" s="28"/>
      <c r="H441" s="259"/>
      <c r="I441" s="259"/>
      <c r="J441" s="259"/>
      <c r="K441" s="28"/>
      <c r="L441" s="31"/>
      <c r="M441" s="31"/>
      <c r="N441" s="82"/>
    </row>
    <row r="442" spans="1:14">
      <c r="A442" s="116" t="s">
        <v>297</v>
      </c>
      <c r="B442" s="93"/>
      <c r="C442" s="28" t="s">
        <v>221</v>
      </c>
      <c r="D442" s="136">
        <f>IF(SUM(E435:E440)=0,,AVERAGE(E435:E440))</f>
        <v>0</v>
      </c>
      <c r="E442" s="93"/>
      <c r="F442" s="33"/>
      <c r="G442" s="33"/>
      <c r="H442" s="259"/>
      <c r="I442" s="259"/>
      <c r="J442" s="259"/>
      <c r="K442" s="28"/>
      <c r="L442" s="31"/>
      <c r="M442" s="31"/>
      <c r="N442" s="82"/>
    </row>
    <row r="443" spans="1:14">
      <c r="A443" s="116"/>
      <c r="B443" s="93"/>
      <c r="C443" s="28"/>
      <c r="D443" s="93"/>
      <c r="E443" s="93"/>
      <c r="F443" s="33"/>
      <c r="G443" s="33"/>
      <c r="H443" s="33"/>
      <c r="I443" s="33"/>
      <c r="J443" s="33"/>
      <c r="K443" s="113"/>
      <c r="L443" s="31"/>
      <c r="M443" s="31"/>
      <c r="N443" s="82"/>
    </row>
    <row r="444" spans="1:14">
      <c r="A444" s="87"/>
      <c r="B444" s="28"/>
      <c r="C444" s="28"/>
      <c r="D444" s="154"/>
      <c r="E444" s="154"/>
      <c r="F444" s="154"/>
      <c r="G444" s="154"/>
      <c r="H444" s="154"/>
      <c r="I444" s="154"/>
      <c r="J444" s="154"/>
      <c r="K444" s="48"/>
      <c r="L444" s="31"/>
      <c r="M444" s="31"/>
      <c r="N444" s="82"/>
    </row>
    <row r="445" spans="1:14">
      <c r="A445" s="47"/>
      <c r="B445" s="28"/>
      <c r="C445" s="28"/>
      <c r="D445" s="28"/>
      <c r="E445" s="28"/>
      <c r="F445" s="45"/>
      <c r="G445" s="45"/>
      <c r="H445" s="45"/>
      <c r="I445" s="45"/>
      <c r="J445" s="45"/>
      <c r="K445" s="45"/>
      <c r="L445" s="31"/>
      <c r="M445" s="31"/>
      <c r="N445" s="82"/>
    </row>
    <row r="446" spans="1:14">
      <c r="A446" s="89" t="s">
        <v>246</v>
      </c>
      <c r="B446" s="39"/>
      <c r="C446" s="39"/>
      <c r="D446" s="28"/>
      <c r="E446" s="38"/>
      <c r="F446" s="45"/>
      <c r="G446" s="45"/>
      <c r="H446" s="45"/>
      <c r="I446" s="45"/>
      <c r="J446" s="45"/>
      <c r="K446" s="45"/>
      <c r="L446" s="39"/>
      <c r="M446" s="39"/>
      <c r="N446" s="80"/>
    </row>
    <row r="447" spans="1:14">
      <c r="A447" s="91"/>
      <c r="B447" s="39"/>
      <c r="C447" s="39"/>
      <c r="D447" s="28"/>
      <c r="E447" s="38"/>
      <c r="F447" s="33"/>
      <c r="G447" s="33"/>
      <c r="H447" s="33"/>
      <c r="I447" s="33"/>
      <c r="J447" s="33"/>
      <c r="K447" s="83"/>
      <c r="L447" s="39"/>
      <c r="M447" s="39"/>
      <c r="N447" s="80"/>
    </row>
    <row r="448" spans="1:14">
      <c r="A448" s="91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80"/>
    </row>
    <row r="449" spans="1:14">
      <c r="A449" s="88" t="s">
        <v>288</v>
      </c>
      <c r="B449" s="31"/>
      <c r="C449" s="31"/>
      <c r="D449" s="31"/>
      <c r="E449" s="28"/>
      <c r="F449" s="28"/>
      <c r="G449" s="28"/>
      <c r="H449" s="28"/>
      <c r="I449" s="28"/>
      <c r="J449" s="28"/>
      <c r="K449" s="28"/>
      <c r="L449" s="249"/>
      <c r="M449" s="249"/>
      <c r="N449" s="81"/>
    </row>
    <row r="450" spans="1:14">
      <c r="A450" s="10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151"/>
      <c r="M450" s="151"/>
      <c r="N450" s="81"/>
    </row>
    <row r="451" spans="1:14" ht="12.75" customHeight="1">
      <c r="A451" s="260" t="s">
        <v>322</v>
      </c>
      <c r="B451" s="261"/>
      <c r="C451" s="261"/>
      <c r="D451" s="262"/>
      <c r="E451" s="262"/>
      <c r="F451" s="262"/>
      <c r="G451" s="153"/>
      <c r="H451" s="153"/>
      <c r="I451" s="153"/>
      <c r="J451" s="153"/>
      <c r="K451" s="28"/>
      <c r="L451" s="45"/>
      <c r="M451" s="28"/>
      <c r="N451" s="79"/>
    </row>
    <row r="452" spans="1:14">
      <c r="A452" s="260"/>
      <c r="B452" s="261"/>
      <c r="C452" s="261"/>
      <c r="D452" s="262"/>
      <c r="E452" s="262"/>
      <c r="F452" s="262"/>
      <c r="G452" s="153"/>
      <c r="H452" s="153"/>
      <c r="I452" s="153"/>
      <c r="J452" s="153"/>
      <c r="K452" s="28"/>
      <c r="L452" s="28"/>
      <c r="M452" s="28"/>
      <c r="N452" s="79"/>
    </row>
    <row r="453" spans="1:14" ht="12.75" customHeight="1">
      <c r="A453" s="155"/>
      <c r="B453" s="156"/>
      <c r="C453" s="156"/>
      <c r="D453" s="157"/>
      <c r="E453" s="157"/>
      <c r="F453" s="157"/>
      <c r="G453" s="157"/>
      <c r="H453" s="157"/>
      <c r="I453" s="157"/>
      <c r="J453" s="157"/>
      <c r="K453" s="28"/>
      <c r="L453" s="28"/>
      <c r="M453" s="28"/>
      <c r="N453" s="79"/>
    </row>
    <row r="454" spans="1:14">
      <c r="A454" s="87"/>
      <c r="B454" s="28"/>
      <c r="C454" s="28"/>
      <c r="D454" s="28"/>
      <c r="E454" s="28" t="s">
        <v>289</v>
      </c>
      <c r="F454" s="28"/>
      <c r="G454" s="28"/>
      <c r="H454" s="28"/>
      <c r="I454" s="28"/>
      <c r="J454" s="28"/>
      <c r="K454" s="28"/>
      <c r="L454" s="28"/>
      <c r="M454" s="28"/>
      <c r="N454" s="79"/>
    </row>
    <row r="455" spans="1:14">
      <c r="A455" s="87"/>
      <c r="B455" s="28"/>
      <c r="C455" s="28"/>
      <c r="D455" s="28" t="s">
        <v>271</v>
      </c>
      <c r="E455" s="139"/>
      <c r="F455" s="28"/>
      <c r="G455" s="28"/>
      <c r="H455" s="28"/>
      <c r="I455" s="28"/>
      <c r="J455" s="28"/>
      <c r="K455" s="28"/>
      <c r="L455" s="28"/>
      <c r="M455" s="28"/>
      <c r="N455" s="79"/>
    </row>
    <row r="456" spans="1:14">
      <c r="A456" s="87"/>
      <c r="B456" s="28"/>
      <c r="C456" s="28"/>
      <c r="D456" s="28" t="s">
        <v>272</v>
      </c>
      <c r="E456" s="139"/>
      <c r="F456" s="28"/>
      <c r="G456" s="28"/>
      <c r="H456" s="28"/>
      <c r="I456" s="28"/>
      <c r="J456" s="28"/>
      <c r="K456" s="28"/>
      <c r="L456" s="28"/>
      <c r="M456" s="28"/>
      <c r="N456" s="79"/>
    </row>
    <row r="457" spans="1:14">
      <c r="A457" s="87"/>
      <c r="B457" s="28"/>
      <c r="C457" s="28"/>
      <c r="D457" s="28" t="s">
        <v>273</v>
      </c>
      <c r="E457" s="139"/>
      <c r="F457" s="28"/>
      <c r="G457" s="28"/>
      <c r="H457" s="28"/>
      <c r="I457" s="28"/>
      <c r="J457" s="28"/>
      <c r="K457" s="28"/>
      <c r="L457" s="28"/>
      <c r="M457" s="28"/>
      <c r="N457" s="79"/>
    </row>
    <row r="458" spans="1:14">
      <c r="A458" s="87"/>
      <c r="B458" s="28"/>
      <c r="C458" s="28"/>
      <c r="D458" s="28" t="s">
        <v>274</v>
      </c>
      <c r="E458" s="139"/>
      <c r="F458" s="28"/>
      <c r="G458" s="28"/>
      <c r="H458" s="140" t="s">
        <v>324</v>
      </c>
      <c r="I458" s="39"/>
      <c r="J458" s="39"/>
      <c r="K458" s="28"/>
      <c r="L458" s="28" t="s">
        <v>220</v>
      </c>
      <c r="M458" s="28"/>
      <c r="N458" s="79"/>
    </row>
    <row r="459" spans="1:14" ht="12.75" customHeight="1">
      <c r="A459" s="87"/>
      <c r="B459" s="28"/>
      <c r="C459" s="28"/>
      <c r="D459" s="28" t="s">
        <v>275</v>
      </c>
      <c r="E459" s="139"/>
      <c r="F459" s="28"/>
      <c r="G459" s="28"/>
      <c r="H459" s="259" t="str">
        <f>+"Los gasto directos para una pollita en el mes es de $"&amp;VALUE(D462)&amp;"."</f>
        <v>Los gasto directos para una pollita en el mes es de $0.</v>
      </c>
      <c r="I459" s="259"/>
      <c r="J459" s="259"/>
      <c r="K459" s="28"/>
      <c r="L459" s="31"/>
      <c r="M459" s="31"/>
      <c r="N459" s="82"/>
    </row>
    <row r="460" spans="1:14">
      <c r="A460" s="87"/>
      <c r="B460" s="28"/>
      <c r="C460" s="28"/>
      <c r="D460" s="28" t="s">
        <v>276</v>
      </c>
      <c r="E460" s="139"/>
      <c r="F460" s="28"/>
      <c r="G460" s="28"/>
      <c r="H460" s="259"/>
      <c r="I460" s="259"/>
      <c r="J460" s="259"/>
      <c r="K460" s="28"/>
      <c r="L460" s="31"/>
      <c r="M460" s="31"/>
      <c r="N460" s="82"/>
    </row>
    <row r="461" spans="1:14" ht="12.75" customHeight="1">
      <c r="A461" s="87"/>
      <c r="B461" s="28"/>
      <c r="C461" s="28"/>
      <c r="D461" s="28"/>
      <c r="E461" s="28"/>
      <c r="F461" s="28"/>
      <c r="G461" s="28"/>
      <c r="H461" s="259"/>
      <c r="I461" s="259"/>
      <c r="J461" s="259"/>
      <c r="K461" s="28"/>
      <c r="L461" s="31"/>
      <c r="M461" s="31"/>
      <c r="N461" s="82"/>
    </row>
    <row r="462" spans="1:14">
      <c r="A462" s="263" t="s">
        <v>288</v>
      </c>
      <c r="B462" s="264"/>
      <c r="C462" s="28" t="s">
        <v>221</v>
      </c>
      <c r="D462" s="136">
        <f>IF(SUM(E455:E460)=0,,AVERAGE(E455:E460))</f>
        <v>0</v>
      </c>
      <c r="E462" s="93"/>
      <c r="F462" s="33"/>
      <c r="G462" s="33"/>
      <c r="H462" s="259"/>
      <c r="I462" s="259"/>
      <c r="J462" s="259"/>
      <c r="K462" s="28"/>
      <c r="L462" s="31"/>
      <c r="M462" s="31"/>
      <c r="N462" s="82"/>
    </row>
    <row r="463" spans="1:14">
      <c r="A463" s="87"/>
      <c r="B463" s="28"/>
      <c r="C463" s="28"/>
      <c r="D463" s="93"/>
      <c r="E463" s="93"/>
      <c r="F463" s="33"/>
      <c r="G463" s="33"/>
      <c r="H463" s="33"/>
      <c r="I463" s="33"/>
      <c r="J463" s="33"/>
      <c r="K463" s="113"/>
      <c r="L463" s="31"/>
      <c r="M463" s="31"/>
      <c r="N463" s="82"/>
    </row>
    <row r="464" spans="1:14">
      <c r="A464" s="87"/>
      <c r="B464" s="28"/>
      <c r="C464" s="28"/>
      <c r="D464" s="154"/>
      <c r="E464" s="154"/>
      <c r="F464" s="154"/>
      <c r="G464" s="154"/>
      <c r="H464" s="154"/>
      <c r="I464" s="154"/>
      <c r="J464" s="154"/>
      <c r="K464" s="48"/>
      <c r="L464" s="31"/>
      <c r="M464" s="31"/>
      <c r="N464" s="82"/>
    </row>
    <row r="465" spans="1:14">
      <c r="A465" s="47"/>
      <c r="B465" s="28"/>
      <c r="C465" s="28"/>
      <c r="D465" s="28"/>
      <c r="E465" s="28"/>
      <c r="F465" s="45"/>
      <c r="G465" s="45"/>
      <c r="H465" s="45"/>
      <c r="I465" s="45"/>
      <c r="J465" s="45"/>
      <c r="K465" s="45"/>
      <c r="L465" s="28"/>
      <c r="M465" s="28"/>
      <c r="N465" s="79"/>
    </row>
    <row r="466" spans="1:14">
      <c r="A466" s="89" t="s">
        <v>246</v>
      </c>
      <c r="B466" s="39"/>
      <c r="C466" s="39"/>
      <c r="D466" s="28"/>
      <c r="E466" s="38"/>
      <c r="F466" s="45"/>
      <c r="G466" s="45"/>
      <c r="H466" s="45"/>
      <c r="I466" s="45"/>
      <c r="J466" s="45"/>
      <c r="K466" s="45"/>
      <c r="L466" s="39"/>
      <c r="M466" s="39"/>
      <c r="N466" s="80"/>
    </row>
    <row r="467" spans="1:14">
      <c r="A467" s="91"/>
      <c r="B467" s="39"/>
      <c r="C467" s="39"/>
      <c r="D467" s="28"/>
      <c r="E467" s="38"/>
      <c r="F467" s="33"/>
      <c r="G467" s="33"/>
      <c r="H467" s="33"/>
      <c r="I467" s="33"/>
      <c r="J467" s="33"/>
      <c r="K467" s="83"/>
      <c r="L467" s="39"/>
      <c r="M467" s="39"/>
      <c r="N467" s="80"/>
    </row>
    <row r="468" spans="1:14">
      <c r="A468" s="91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80"/>
    </row>
    <row r="469" spans="1:14">
      <c r="A469" s="88" t="s">
        <v>290</v>
      </c>
      <c r="B469" s="31"/>
      <c r="C469" s="31"/>
      <c r="D469" s="31"/>
      <c r="E469" s="28"/>
      <c r="F469" s="28"/>
      <c r="G469" s="28"/>
      <c r="H469" s="28"/>
      <c r="I469" s="28"/>
      <c r="J469" s="28"/>
      <c r="K469" s="28"/>
      <c r="L469" s="249"/>
      <c r="M469" s="249"/>
      <c r="N469" s="81"/>
    </row>
    <row r="470" spans="1:14">
      <c r="A470" s="10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151"/>
      <c r="M470" s="151"/>
      <c r="N470" s="81"/>
    </row>
    <row r="471" spans="1:14" ht="12.75" customHeight="1">
      <c r="A471" s="260" t="s">
        <v>323</v>
      </c>
      <c r="B471" s="261"/>
      <c r="C471" s="261"/>
      <c r="D471" s="262"/>
      <c r="E471" s="262"/>
      <c r="F471" s="262"/>
      <c r="G471" s="153"/>
      <c r="H471" s="153"/>
      <c r="I471" s="153"/>
      <c r="J471" s="153"/>
      <c r="K471" s="28"/>
      <c r="L471" s="28"/>
      <c r="M471" s="28"/>
      <c r="N471" s="79"/>
    </row>
    <row r="472" spans="1:14">
      <c r="A472" s="260"/>
      <c r="B472" s="261"/>
      <c r="C472" s="261"/>
      <c r="D472" s="262"/>
      <c r="E472" s="262"/>
      <c r="F472" s="262"/>
      <c r="G472" s="153"/>
      <c r="H472" s="153"/>
      <c r="I472" s="153"/>
      <c r="J472" s="153"/>
      <c r="K472" s="28"/>
      <c r="L472" s="28"/>
      <c r="M472" s="28"/>
      <c r="N472" s="79"/>
    </row>
    <row r="473" spans="1:14">
      <c r="A473" s="155"/>
      <c r="B473" s="156"/>
      <c r="C473" s="156"/>
      <c r="D473" s="157"/>
      <c r="E473" s="157"/>
      <c r="F473" s="157"/>
      <c r="G473" s="157"/>
      <c r="H473" s="157"/>
      <c r="I473" s="157"/>
      <c r="J473" s="157"/>
      <c r="K473" s="28"/>
      <c r="L473" s="28"/>
      <c r="M473" s="28"/>
      <c r="N473" s="79"/>
    </row>
    <row r="474" spans="1:14">
      <c r="A474" s="87"/>
      <c r="B474" s="28"/>
      <c r="C474" s="28"/>
      <c r="D474" s="28"/>
      <c r="E474" s="28" t="s">
        <v>291</v>
      </c>
      <c r="F474" s="28"/>
      <c r="G474" s="28"/>
      <c r="H474" s="28"/>
      <c r="I474" s="28"/>
      <c r="J474" s="28"/>
      <c r="K474" s="28"/>
      <c r="L474" s="28"/>
      <c r="M474" s="28"/>
      <c r="N474" s="79"/>
    </row>
    <row r="475" spans="1:14">
      <c r="A475" s="87"/>
      <c r="B475" s="28"/>
      <c r="C475" s="28"/>
      <c r="D475" s="28" t="s">
        <v>271</v>
      </c>
      <c r="E475" s="139"/>
      <c r="F475" s="28"/>
      <c r="G475" s="28"/>
      <c r="H475" s="28"/>
      <c r="I475" s="28"/>
      <c r="J475" s="28"/>
      <c r="K475" s="28"/>
      <c r="L475" s="28"/>
      <c r="M475" s="28"/>
      <c r="N475" s="79"/>
    </row>
    <row r="476" spans="1:14">
      <c r="A476" s="87"/>
      <c r="B476" s="28"/>
      <c r="C476" s="28"/>
      <c r="D476" s="28" t="s">
        <v>272</v>
      </c>
      <c r="E476" s="139"/>
      <c r="F476" s="28"/>
      <c r="G476" s="28"/>
      <c r="H476" s="28"/>
      <c r="I476" s="28"/>
      <c r="J476" s="28"/>
      <c r="K476" s="28"/>
      <c r="L476" s="28" t="s">
        <v>220</v>
      </c>
      <c r="M476" s="28"/>
      <c r="N476" s="79"/>
    </row>
    <row r="477" spans="1:14">
      <c r="A477" s="87"/>
      <c r="B477" s="28"/>
      <c r="C477" s="28"/>
      <c r="D477" s="28" t="s">
        <v>273</v>
      </c>
      <c r="E477" s="139"/>
      <c r="F477" s="28"/>
      <c r="G477" s="28"/>
      <c r="H477" s="28"/>
      <c r="I477" s="28"/>
      <c r="J477" s="28"/>
      <c r="K477" s="28"/>
      <c r="L477" s="31"/>
      <c r="M477" s="31"/>
      <c r="N477" s="82"/>
    </row>
    <row r="478" spans="1:14">
      <c r="A478" s="87"/>
      <c r="B478" s="28"/>
      <c r="C478" s="28"/>
      <c r="D478" s="28" t="s">
        <v>274</v>
      </c>
      <c r="E478" s="139"/>
      <c r="F478" s="28"/>
      <c r="G478" s="28"/>
      <c r="H478" s="140" t="s">
        <v>324</v>
      </c>
      <c r="I478" s="39"/>
      <c r="J478" s="39"/>
      <c r="K478" s="28"/>
      <c r="L478" s="31"/>
      <c r="M478" s="31"/>
      <c r="N478" s="82"/>
    </row>
    <row r="479" spans="1:14" ht="12.75" customHeight="1">
      <c r="A479" s="87"/>
      <c r="B479" s="28"/>
      <c r="C479" s="28"/>
      <c r="D479" s="28" t="s">
        <v>275</v>
      </c>
      <c r="E479" s="139"/>
      <c r="F479" s="28"/>
      <c r="G479" s="28"/>
      <c r="H479" s="259" t="str">
        <f>+"Los sueldos y prestaciones para una pollita en el mes es de $"&amp;VALUE(D482)&amp;"."</f>
        <v>Los sueldos y prestaciones para una pollita en el mes es de $0.</v>
      </c>
      <c r="I479" s="259"/>
      <c r="J479" s="259"/>
      <c r="K479" s="28"/>
      <c r="L479" s="31"/>
      <c r="M479" s="31"/>
      <c r="N479" s="82"/>
    </row>
    <row r="480" spans="1:14">
      <c r="A480" s="87"/>
      <c r="B480" s="28"/>
      <c r="C480" s="28"/>
      <c r="D480" s="28" t="s">
        <v>276</v>
      </c>
      <c r="E480" s="139"/>
      <c r="F480" s="28"/>
      <c r="G480" s="28"/>
      <c r="H480" s="259"/>
      <c r="I480" s="259"/>
      <c r="J480" s="259"/>
      <c r="K480" s="28"/>
      <c r="L480" s="31"/>
      <c r="M480" s="31"/>
      <c r="N480" s="82"/>
    </row>
    <row r="481" spans="1:14">
      <c r="A481" s="87"/>
      <c r="B481" s="28"/>
      <c r="C481" s="28"/>
      <c r="D481" s="28"/>
      <c r="E481" s="28"/>
      <c r="F481" s="28"/>
      <c r="G481" s="28"/>
      <c r="H481" s="259"/>
      <c r="I481" s="259"/>
      <c r="J481" s="259"/>
      <c r="K481" s="28"/>
      <c r="L481" s="31"/>
      <c r="M481" s="31"/>
      <c r="N481" s="82"/>
    </row>
    <row r="482" spans="1:14">
      <c r="A482" s="263" t="s">
        <v>290</v>
      </c>
      <c r="B482" s="264"/>
      <c r="C482" s="28" t="s">
        <v>221</v>
      </c>
      <c r="D482" s="136">
        <f>IF(SUM(E475:E480)=0,,AVERAGE(E475:E480))</f>
        <v>0</v>
      </c>
      <c r="E482" s="93"/>
      <c r="F482" s="33"/>
      <c r="G482" s="33"/>
      <c r="H482" s="259"/>
      <c r="I482" s="259"/>
      <c r="J482" s="259"/>
      <c r="K482" s="28"/>
      <c r="L482" s="31"/>
      <c r="M482" s="31"/>
      <c r="N482" s="82"/>
    </row>
    <row r="483" spans="1:14">
      <c r="A483" s="116"/>
      <c r="B483" s="93"/>
      <c r="C483" s="28"/>
      <c r="D483" s="93"/>
      <c r="E483" s="93"/>
      <c r="F483" s="33"/>
      <c r="G483" s="33"/>
      <c r="H483" s="33"/>
      <c r="I483" s="33"/>
      <c r="J483" s="33"/>
      <c r="K483" s="113"/>
      <c r="L483" s="28"/>
      <c r="M483" s="28"/>
      <c r="N483" s="79"/>
    </row>
    <row r="484" spans="1:14">
      <c r="A484" s="87"/>
      <c r="B484" s="28"/>
      <c r="C484" s="28"/>
      <c r="D484" s="154"/>
      <c r="E484" s="154"/>
      <c r="F484" s="154"/>
      <c r="G484" s="154"/>
      <c r="H484" s="154"/>
      <c r="I484" s="154"/>
      <c r="J484" s="154"/>
      <c r="K484" s="48"/>
      <c r="L484" s="28"/>
      <c r="M484" s="28"/>
      <c r="N484" s="79"/>
    </row>
    <row r="485" spans="1:14">
      <c r="A485" s="47"/>
      <c r="B485" s="28"/>
      <c r="C485" s="28"/>
      <c r="D485" s="28"/>
      <c r="E485" s="28"/>
      <c r="F485" s="45"/>
      <c r="G485" s="45"/>
      <c r="H485" s="45"/>
      <c r="I485" s="45"/>
      <c r="J485" s="45"/>
      <c r="K485" s="45"/>
      <c r="L485" s="28"/>
      <c r="M485" s="28"/>
      <c r="N485" s="79"/>
    </row>
    <row r="486" spans="1:14">
      <c r="A486" s="89" t="s">
        <v>246</v>
      </c>
      <c r="B486" s="39"/>
      <c r="C486" s="39"/>
      <c r="D486" s="28"/>
      <c r="E486" s="38"/>
      <c r="F486" s="45"/>
      <c r="G486" s="45"/>
      <c r="H486" s="45"/>
      <c r="I486" s="45"/>
      <c r="J486" s="45"/>
      <c r="K486" s="45"/>
      <c r="L486" s="39"/>
      <c r="M486" s="39"/>
      <c r="N486" s="80"/>
    </row>
    <row r="487" spans="1:14">
      <c r="A487" s="91"/>
      <c r="B487" s="39"/>
      <c r="C487" s="39"/>
      <c r="D487" s="28"/>
      <c r="E487" s="38"/>
      <c r="F487" s="33"/>
      <c r="G487" s="33"/>
      <c r="H487" s="33"/>
      <c r="I487" s="33"/>
      <c r="J487" s="33"/>
      <c r="K487" s="83"/>
      <c r="L487" s="39"/>
      <c r="M487" s="39"/>
      <c r="N487" s="80"/>
    </row>
    <row r="488" spans="1:14">
      <c r="A488" s="98"/>
      <c r="B488" s="85"/>
      <c r="C488" s="85"/>
      <c r="D488" s="31"/>
      <c r="E488" s="128"/>
      <c r="F488" s="46"/>
      <c r="G488" s="46"/>
      <c r="H488" s="46"/>
      <c r="I488" s="46"/>
      <c r="J488" s="46"/>
      <c r="K488" s="129"/>
      <c r="L488" s="85"/>
      <c r="M488" s="85"/>
      <c r="N488" s="86"/>
    </row>
    <row r="489" spans="1:14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1"/>
    </row>
    <row r="490" spans="1:14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1"/>
    </row>
    <row r="491" spans="1:14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1"/>
    </row>
    <row r="492" spans="1:14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1"/>
    </row>
    <row r="493" spans="1:14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1"/>
    </row>
    <row r="494" spans="1:1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1"/>
    </row>
    <row r="495" spans="1:14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1"/>
    </row>
    <row r="496" spans="1:14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1"/>
    </row>
    <row r="497" spans="1:14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1"/>
    </row>
    <row r="498" spans="1:14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1"/>
    </row>
    <row r="499" spans="1:14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1"/>
    </row>
    <row r="500" spans="1:14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1"/>
    </row>
    <row r="501" spans="1:14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1"/>
    </row>
    <row r="502" spans="1:14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1"/>
    </row>
    <row r="503" spans="1:14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1"/>
    </row>
    <row r="504" spans="1:1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1"/>
    </row>
    <row r="505" spans="1:14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1"/>
    </row>
    <row r="506" spans="1:14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1"/>
    </row>
    <row r="507" spans="1:14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1"/>
    </row>
    <row r="508" spans="1:14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1"/>
    </row>
    <row r="509" spans="1:14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1"/>
    </row>
    <row r="510" spans="1:14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1"/>
    </row>
    <row r="511" spans="1:14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1"/>
    </row>
    <row r="512" spans="1:14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1"/>
    </row>
    <row r="513" spans="1:14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1"/>
    </row>
    <row r="514" spans="1: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1"/>
    </row>
    <row r="515" spans="1:14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1"/>
    </row>
    <row r="516" spans="1:14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1"/>
    </row>
    <row r="517" spans="1:14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1"/>
    </row>
    <row r="518" spans="1:14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1"/>
    </row>
    <row r="519" spans="1:14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1"/>
    </row>
    <row r="520" spans="1:14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1"/>
    </row>
    <row r="521" spans="1:14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1"/>
    </row>
    <row r="522" spans="1:14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1"/>
    </row>
    <row r="523" spans="1:14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1"/>
    </row>
    <row r="524" spans="1:1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1"/>
    </row>
    <row r="525" spans="1:14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1"/>
    </row>
    <row r="526" spans="1:14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1"/>
    </row>
    <row r="527" spans="1:14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1"/>
    </row>
    <row r="528" spans="1:14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1"/>
    </row>
    <row r="529" spans="1:14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1"/>
    </row>
    <row r="530" spans="1:14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1"/>
    </row>
    <row r="531" spans="1:14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1"/>
    </row>
    <row r="532" spans="1:14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1"/>
    </row>
    <row r="533" spans="1:14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1"/>
    </row>
    <row r="534" spans="1:1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1"/>
    </row>
    <row r="535" spans="1:14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1"/>
    </row>
    <row r="536" spans="1:14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1"/>
    </row>
    <row r="537" spans="1:14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1"/>
    </row>
    <row r="538" spans="1:14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1"/>
    </row>
    <row r="539" spans="1:14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1"/>
    </row>
    <row r="540" spans="1:14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1"/>
    </row>
    <row r="541" spans="1:14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1"/>
    </row>
    <row r="542" spans="1:14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1"/>
    </row>
    <row r="543" spans="1:14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1"/>
    </row>
    <row r="544" spans="1:1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1"/>
    </row>
    <row r="545" spans="1:14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1"/>
    </row>
    <row r="546" spans="1:14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1"/>
    </row>
    <row r="547" spans="1:14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1"/>
    </row>
    <row r="548" spans="1:14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1"/>
    </row>
    <row r="549" spans="1:14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1"/>
    </row>
    <row r="550" spans="1:14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1"/>
    </row>
    <row r="551" spans="1:14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1"/>
    </row>
    <row r="552" spans="1:14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1"/>
    </row>
    <row r="553" spans="1:14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1"/>
    </row>
    <row r="554" spans="1:1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1"/>
    </row>
    <row r="555" spans="1:14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1"/>
    </row>
    <row r="556" spans="1:14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1"/>
    </row>
    <row r="557" spans="1:14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1"/>
    </row>
    <row r="558" spans="1:14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1"/>
    </row>
    <row r="559" spans="1:14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1"/>
    </row>
    <row r="560" spans="1:14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1"/>
    </row>
    <row r="561" spans="1:14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1"/>
    </row>
    <row r="562" spans="1:14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1"/>
    </row>
    <row r="563" spans="1:14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1"/>
    </row>
    <row r="564" spans="1:1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1"/>
    </row>
    <row r="565" spans="1:14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1"/>
    </row>
    <row r="566" spans="1:14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1"/>
    </row>
    <row r="567" spans="1:14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1"/>
    </row>
    <row r="568" spans="1:14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1"/>
    </row>
    <row r="569" spans="1:14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1"/>
    </row>
    <row r="570" spans="1:14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1"/>
    </row>
    <row r="571" spans="1:14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1"/>
    </row>
    <row r="572" spans="1:14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1"/>
    </row>
    <row r="573" spans="1:14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1"/>
    </row>
    <row r="574" spans="1:1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1"/>
    </row>
    <row r="575" spans="1:14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1"/>
    </row>
    <row r="576" spans="1:14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1"/>
    </row>
    <row r="577" spans="1:14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1"/>
    </row>
    <row r="578" spans="1:14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1"/>
    </row>
    <row r="579" spans="1:14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1"/>
    </row>
    <row r="580" spans="1:14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1"/>
    </row>
    <row r="581" spans="1:14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1"/>
    </row>
    <row r="582" spans="1:14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1"/>
    </row>
    <row r="583" spans="1:14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1"/>
    </row>
    <row r="584" spans="1:1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1"/>
    </row>
    <row r="585" spans="1:14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1"/>
    </row>
    <row r="586" spans="1:14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1"/>
    </row>
    <row r="587" spans="1:14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1"/>
    </row>
    <row r="588" spans="1:14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1"/>
    </row>
    <row r="589" spans="1:14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1"/>
    </row>
    <row r="590" spans="1:14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1"/>
    </row>
    <row r="591" spans="1:14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1"/>
    </row>
    <row r="592" spans="1:14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1"/>
    </row>
    <row r="593" spans="1:14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1"/>
    </row>
    <row r="594" spans="1:1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1"/>
    </row>
    <row r="595" spans="1:14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1"/>
    </row>
    <row r="596" spans="1:14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1"/>
    </row>
    <row r="597" spans="1:14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1"/>
    </row>
    <row r="598" spans="1:14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1"/>
    </row>
    <row r="599" spans="1:14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1"/>
    </row>
    <row r="600" spans="1:14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1"/>
    </row>
    <row r="601" spans="1:14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1"/>
    </row>
    <row r="602" spans="1:14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1"/>
    </row>
    <row r="603" spans="1:14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1"/>
    </row>
    <row r="604" spans="1:1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1"/>
    </row>
    <row r="605" spans="1:14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1"/>
    </row>
    <row r="606" spans="1:14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1"/>
    </row>
    <row r="607" spans="1:14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1"/>
    </row>
    <row r="608" spans="1:14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1"/>
    </row>
    <row r="609" spans="1:14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1"/>
    </row>
    <row r="610" spans="1:14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1"/>
    </row>
    <row r="611" spans="1:14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1"/>
    </row>
    <row r="612" spans="1:14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1"/>
    </row>
    <row r="613" spans="1:14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1"/>
    </row>
    <row r="614" spans="1: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1"/>
    </row>
    <row r="615" spans="1:14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1"/>
    </row>
    <row r="616" spans="1:14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1"/>
    </row>
    <row r="617" spans="1:14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1"/>
    </row>
    <row r="618" spans="1:14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1"/>
    </row>
    <row r="619" spans="1:14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1"/>
    </row>
    <row r="620" spans="1:14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1"/>
    </row>
    <row r="621" spans="1:14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1"/>
    </row>
    <row r="622" spans="1:14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1"/>
    </row>
    <row r="623" spans="1:14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1"/>
    </row>
    <row r="624" spans="1:1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1"/>
    </row>
    <row r="625" spans="1:14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1"/>
    </row>
    <row r="626" spans="1:14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1"/>
    </row>
    <row r="627" spans="1:14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1"/>
    </row>
    <row r="628" spans="1:14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1"/>
    </row>
    <row r="629" spans="1:14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1"/>
    </row>
    <row r="630" spans="1:14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1"/>
    </row>
    <row r="631" spans="1:14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1"/>
    </row>
    <row r="632" spans="1:14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1"/>
    </row>
    <row r="633" spans="1:14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1"/>
    </row>
    <row r="634" spans="1:1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1"/>
    </row>
    <row r="635" spans="1:14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1"/>
    </row>
    <row r="636" spans="1:14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1"/>
    </row>
    <row r="637" spans="1:14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1"/>
    </row>
    <row r="638" spans="1:14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1"/>
    </row>
    <row r="639" spans="1:14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1"/>
    </row>
    <row r="640" spans="1:14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1"/>
    </row>
    <row r="641" spans="1:14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1"/>
    </row>
    <row r="642" spans="1:14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1"/>
    </row>
    <row r="643" spans="1:14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1"/>
    </row>
    <row r="644" spans="1:1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1"/>
    </row>
    <row r="645" spans="1:14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1"/>
    </row>
    <row r="646" spans="1:14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1"/>
    </row>
    <row r="647" spans="1:14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1"/>
    </row>
    <row r="648" spans="1:14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1"/>
    </row>
    <row r="649" spans="1:14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1"/>
    </row>
    <row r="650" spans="1:14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1"/>
    </row>
    <row r="651" spans="1:14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1"/>
    </row>
    <row r="652" spans="1:14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1"/>
    </row>
    <row r="653" spans="1:14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1"/>
    </row>
    <row r="654" spans="1:1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1"/>
    </row>
    <row r="655" spans="1:14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1"/>
    </row>
    <row r="656" spans="1:14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1"/>
    </row>
    <row r="657" spans="1:14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1"/>
    </row>
    <row r="658" spans="1:14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1"/>
    </row>
    <row r="659" spans="1:14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1"/>
    </row>
    <row r="660" spans="1:14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1"/>
    </row>
    <row r="661" spans="1:14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1"/>
    </row>
    <row r="662" spans="1:14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1"/>
    </row>
    <row r="663" spans="1:14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1"/>
    </row>
    <row r="664" spans="1:1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1"/>
    </row>
    <row r="665" spans="1:14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1"/>
    </row>
    <row r="666" spans="1:14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1"/>
    </row>
    <row r="667" spans="1:14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1"/>
    </row>
    <row r="668" spans="1:14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1"/>
    </row>
    <row r="669" spans="1:14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1"/>
    </row>
    <row r="670" spans="1:14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1"/>
    </row>
    <row r="671" spans="1:14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1"/>
    </row>
    <row r="672" spans="1:14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1"/>
    </row>
    <row r="673" spans="1:14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1"/>
    </row>
    <row r="674" spans="1:1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1"/>
    </row>
    <row r="675" spans="1:14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1"/>
    </row>
    <row r="676" spans="1:14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1"/>
    </row>
    <row r="677" spans="1:14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1"/>
    </row>
    <row r="678" spans="1:14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1"/>
    </row>
    <row r="679" spans="1:14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1"/>
    </row>
    <row r="680" spans="1:14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1"/>
    </row>
    <row r="681" spans="1:14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1"/>
    </row>
    <row r="682" spans="1:14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1"/>
    </row>
    <row r="683" spans="1:14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1"/>
    </row>
    <row r="684" spans="1:1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1"/>
    </row>
    <row r="685" spans="1:14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1"/>
    </row>
    <row r="686" spans="1:14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1"/>
    </row>
    <row r="687" spans="1:14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1"/>
    </row>
    <row r="688" spans="1:14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1"/>
    </row>
    <row r="689" spans="1:14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1"/>
    </row>
    <row r="690" spans="1:14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1"/>
    </row>
    <row r="691" spans="1:14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1"/>
    </row>
    <row r="692" spans="1:14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1"/>
    </row>
    <row r="693" spans="1:14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1"/>
    </row>
    <row r="694" spans="1:1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1"/>
    </row>
    <row r="695" spans="1:14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1"/>
    </row>
    <row r="696" spans="1:14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1"/>
    </row>
    <row r="697" spans="1:14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1"/>
    </row>
    <row r="698" spans="1:14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1"/>
    </row>
    <row r="699" spans="1:14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1"/>
    </row>
    <row r="700" spans="1:14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1"/>
    </row>
    <row r="701" spans="1:14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1"/>
    </row>
    <row r="702" spans="1:14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1"/>
    </row>
    <row r="703" spans="1:14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1"/>
    </row>
    <row r="704" spans="1:1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1"/>
    </row>
    <row r="705" spans="1:14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1"/>
    </row>
    <row r="706" spans="1:14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1"/>
    </row>
    <row r="707" spans="1:14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1"/>
    </row>
    <row r="708" spans="1:14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1"/>
    </row>
    <row r="709" spans="1:14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1"/>
    </row>
    <row r="710" spans="1:14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1"/>
    </row>
    <row r="711" spans="1:14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1"/>
    </row>
    <row r="712" spans="1:14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1"/>
    </row>
    <row r="713" spans="1:14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1"/>
    </row>
    <row r="714" spans="1: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1"/>
    </row>
    <row r="715" spans="1:14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1"/>
    </row>
    <row r="716" spans="1:14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1"/>
    </row>
    <row r="717" spans="1:14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1"/>
    </row>
    <row r="718" spans="1:14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1"/>
    </row>
    <row r="719" spans="1:14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1"/>
    </row>
    <row r="720" spans="1:14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1"/>
    </row>
    <row r="721" spans="1:14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1"/>
    </row>
    <row r="722" spans="1:14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1"/>
    </row>
    <row r="723" spans="1:14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1"/>
    </row>
    <row r="724" spans="1:1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1"/>
    </row>
    <row r="725" spans="1:14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1"/>
    </row>
    <row r="726" spans="1:14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1"/>
    </row>
    <row r="727" spans="1:14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1"/>
    </row>
    <row r="728" spans="1:14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1"/>
    </row>
    <row r="729" spans="1:14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1"/>
    </row>
    <row r="730" spans="1:14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1"/>
    </row>
    <row r="731" spans="1:14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1"/>
    </row>
    <row r="732" spans="1:14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1"/>
    </row>
    <row r="733" spans="1:14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1"/>
    </row>
    <row r="734" spans="1:1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1"/>
    </row>
    <row r="735" spans="1:14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1"/>
    </row>
    <row r="736" spans="1:14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1"/>
    </row>
    <row r="737" spans="1:14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1"/>
    </row>
    <row r="738" spans="1:14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1"/>
    </row>
    <row r="739" spans="1:14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1"/>
    </row>
    <row r="740" spans="1:14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1"/>
    </row>
    <row r="741" spans="1:14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1"/>
    </row>
    <row r="742" spans="1:14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1"/>
    </row>
    <row r="743" spans="1:14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1"/>
    </row>
    <row r="744" spans="1:1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1"/>
    </row>
    <row r="745" spans="1:14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1"/>
    </row>
    <row r="746" spans="1:14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1"/>
    </row>
    <row r="747" spans="1:14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1"/>
    </row>
    <row r="748" spans="1:14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1"/>
    </row>
    <row r="749" spans="1:14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1"/>
    </row>
    <row r="750" spans="1:14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1"/>
    </row>
    <row r="751" spans="1:14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1"/>
    </row>
    <row r="752" spans="1:14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1"/>
    </row>
    <row r="753" spans="1:14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1"/>
    </row>
    <row r="754" spans="1:1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1"/>
    </row>
    <row r="755" spans="1:14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1"/>
    </row>
    <row r="756" spans="1:14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1"/>
    </row>
    <row r="757" spans="1:14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1"/>
    </row>
    <row r="758" spans="1:14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1"/>
    </row>
    <row r="759" spans="1:14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1"/>
    </row>
    <row r="760" spans="1:14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1"/>
    </row>
    <row r="761" spans="1:14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1"/>
    </row>
    <row r="762" spans="1:14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1"/>
    </row>
    <row r="763" spans="1:14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1"/>
    </row>
    <row r="764" spans="1:1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1"/>
    </row>
    <row r="765" spans="1:14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1"/>
    </row>
    <row r="766" spans="1:14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1"/>
    </row>
    <row r="767" spans="1:14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1"/>
    </row>
    <row r="768" spans="1:14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1"/>
    </row>
    <row r="769" spans="1:14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1"/>
    </row>
    <row r="770" spans="1:14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1"/>
    </row>
    <row r="771" spans="1:14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1"/>
    </row>
    <row r="772" spans="1:14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1"/>
    </row>
    <row r="773" spans="1:14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1"/>
    </row>
    <row r="774" spans="1:1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1"/>
    </row>
    <row r="775" spans="1:14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1"/>
    </row>
    <row r="776" spans="1:14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1"/>
    </row>
    <row r="777" spans="1:14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1"/>
    </row>
    <row r="778" spans="1:14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1"/>
    </row>
    <row r="779" spans="1:14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1"/>
    </row>
    <row r="780" spans="1:14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1"/>
    </row>
    <row r="781" spans="1:14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1"/>
    </row>
    <row r="782" spans="1:14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1"/>
    </row>
    <row r="783" spans="1:14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1"/>
    </row>
    <row r="784" spans="1:1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1"/>
    </row>
    <row r="785" spans="1:14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1"/>
    </row>
    <row r="786" spans="1:14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1"/>
    </row>
    <row r="787" spans="1:14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1"/>
    </row>
    <row r="788" spans="1:14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1"/>
    </row>
    <row r="789" spans="1:14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1"/>
    </row>
    <row r="790" spans="1:14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1"/>
    </row>
    <row r="791" spans="1:14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1"/>
    </row>
    <row r="792" spans="1:14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1"/>
    </row>
    <row r="793" spans="1:14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1"/>
    </row>
    <row r="794" spans="1:1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1"/>
    </row>
    <row r="795" spans="1:14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1"/>
    </row>
    <row r="796" spans="1:14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1"/>
    </row>
    <row r="797" spans="1:14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1"/>
    </row>
    <row r="798" spans="1:14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1"/>
    </row>
    <row r="799" spans="1:14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1"/>
    </row>
    <row r="800" spans="1:14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1"/>
    </row>
    <row r="801" spans="1:14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1"/>
    </row>
    <row r="802" spans="1:14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1"/>
    </row>
    <row r="803" spans="1:14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1"/>
    </row>
    <row r="804" spans="1:1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1"/>
    </row>
    <row r="805" spans="1:14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1"/>
    </row>
    <row r="806" spans="1:14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1"/>
    </row>
    <row r="807" spans="1:14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1"/>
    </row>
    <row r="808" spans="1:14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1"/>
    </row>
    <row r="809" spans="1:14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1"/>
    </row>
    <row r="810" spans="1:14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1"/>
    </row>
    <row r="811" spans="1:14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1"/>
    </row>
    <row r="812" spans="1:14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1"/>
    </row>
    <row r="813" spans="1:14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1"/>
    </row>
    <row r="814" spans="1: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1"/>
    </row>
    <row r="815" spans="1:14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1"/>
    </row>
    <row r="816" spans="1:14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1"/>
    </row>
    <row r="817" spans="1:14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1"/>
    </row>
    <row r="818" spans="1:14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1"/>
    </row>
    <row r="819" spans="1:14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1"/>
    </row>
    <row r="820" spans="1:14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1"/>
    </row>
    <row r="821" spans="1:14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1"/>
    </row>
    <row r="822" spans="1:14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1"/>
    </row>
    <row r="823" spans="1:14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1"/>
    </row>
    <row r="824" spans="1:1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1"/>
    </row>
    <row r="825" spans="1:14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1"/>
    </row>
    <row r="826" spans="1:14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1"/>
    </row>
    <row r="827" spans="1:14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1"/>
    </row>
    <row r="828" spans="1:14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1"/>
    </row>
    <row r="829" spans="1:14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1"/>
    </row>
    <row r="830" spans="1:14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1"/>
    </row>
    <row r="831" spans="1:14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1"/>
    </row>
    <row r="832" spans="1:14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1"/>
    </row>
    <row r="833" spans="1:14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1"/>
    </row>
    <row r="834" spans="1:1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1"/>
    </row>
    <row r="835" spans="1:14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1"/>
    </row>
    <row r="836" spans="1:14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1"/>
    </row>
    <row r="837" spans="1:14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1"/>
    </row>
    <row r="838" spans="1:14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1"/>
    </row>
    <row r="839" spans="1:14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1"/>
    </row>
    <row r="840" spans="1:14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1"/>
    </row>
    <row r="841" spans="1:14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1"/>
    </row>
    <row r="842" spans="1:14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1"/>
    </row>
    <row r="843" spans="1:14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1"/>
    </row>
    <row r="844" spans="1:1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1"/>
    </row>
    <row r="845" spans="1:14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1"/>
    </row>
    <row r="846" spans="1:14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1"/>
    </row>
    <row r="847" spans="1:14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1"/>
    </row>
    <row r="848" spans="1:14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1"/>
    </row>
    <row r="849" spans="1:14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1"/>
    </row>
    <row r="850" spans="1:14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1"/>
    </row>
    <row r="851" spans="1:14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1"/>
    </row>
    <row r="852" spans="1:14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1"/>
    </row>
    <row r="853" spans="1:14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1"/>
    </row>
    <row r="854" spans="1:1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1"/>
    </row>
    <row r="855" spans="1:14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1"/>
    </row>
    <row r="856" spans="1:14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1"/>
    </row>
    <row r="857" spans="1:14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1"/>
    </row>
    <row r="858" spans="1:14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1"/>
    </row>
    <row r="859" spans="1:14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1"/>
    </row>
    <row r="860" spans="1:14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1"/>
    </row>
    <row r="861" spans="1:14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1"/>
    </row>
    <row r="862" spans="1:14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1"/>
    </row>
    <row r="863" spans="1:14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1"/>
    </row>
    <row r="864" spans="1:1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1"/>
    </row>
    <row r="865" spans="1:14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1"/>
    </row>
    <row r="866" spans="1:14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1"/>
    </row>
    <row r="867" spans="1:14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1"/>
    </row>
    <row r="868" spans="1:14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1"/>
    </row>
    <row r="869" spans="1:14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1"/>
    </row>
    <row r="870" spans="1:14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1"/>
    </row>
    <row r="871" spans="1:14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1"/>
    </row>
    <row r="872" spans="1:14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1"/>
    </row>
    <row r="873" spans="1:14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1"/>
    </row>
    <row r="874" spans="1:1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1"/>
    </row>
    <row r="875" spans="1:14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1"/>
    </row>
    <row r="876" spans="1:14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1"/>
    </row>
    <row r="877" spans="1:14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1"/>
    </row>
    <row r="878" spans="1:14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1"/>
    </row>
    <row r="879" spans="1:14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1"/>
    </row>
    <row r="880" spans="1:14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1"/>
    </row>
    <row r="881" spans="1:14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1"/>
    </row>
    <row r="882" spans="1:14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1"/>
    </row>
    <row r="883" spans="1:14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1"/>
    </row>
    <row r="884" spans="1:1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1"/>
    </row>
    <row r="885" spans="1:14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1"/>
    </row>
    <row r="886" spans="1:14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1"/>
    </row>
    <row r="887" spans="1:14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1"/>
    </row>
    <row r="888" spans="1:14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1"/>
    </row>
    <row r="889" spans="1:14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1"/>
    </row>
  </sheetData>
  <mergeCells count="98">
    <mergeCell ref="A327:N327"/>
    <mergeCell ref="L429:M429"/>
    <mergeCell ref="A431:F432"/>
    <mergeCell ref="H439:J442"/>
    <mergeCell ref="L449:M449"/>
    <mergeCell ref="L369:M369"/>
    <mergeCell ref="A371:F372"/>
    <mergeCell ref="H379:J382"/>
    <mergeCell ref="A382:B382"/>
    <mergeCell ref="L389:M389"/>
    <mergeCell ref="L329:M329"/>
    <mergeCell ref="A331:F332"/>
    <mergeCell ref="H339:J342"/>
    <mergeCell ref="A351:F352"/>
    <mergeCell ref="H359:J362"/>
    <mergeCell ref="A362:B362"/>
    <mergeCell ref="A451:F452"/>
    <mergeCell ref="A391:F392"/>
    <mergeCell ref="H399:J402"/>
    <mergeCell ref="L409:M409"/>
    <mergeCell ref="A411:F412"/>
    <mergeCell ref="H419:J422"/>
    <mergeCell ref="L267:M267"/>
    <mergeCell ref="A269:F270"/>
    <mergeCell ref="H277:J280"/>
    <mergeCell ref="L287:M287"/>
    <mergeCell ref="A289:F290"/>
    <mergeCell ref="A229:F230"/>
    <mergeCell ref="H237:J240"/>
    <mergeCell ref="L247:M247"/>
    <mergeCell ref="A249:F250"/>
    <mergeCell ref="H257:J260"/>
    <mergeCell ref="L207:M207"/>
    <mergeCell ref="A209:F210"/>
    <mergeCell ref="H217:J220"/>
    <mergeCell ref="A220:B220"/>
    <mergeCell ref="L227:M227"/>
    <mergeCell ref="H157:J160"/>
    <mergeCell ref="A160:B160"/>
    <mergeCell ref="A189:F190"/>
    <mergeCell ref="H197:J200"/>
    <mergeCell ref="A200:B200"/>
    <mergeCell ref="L128:M128"/>
    <mergeCell ref="A130:F131"/>
    <mergeCell ref="H138:J141"/>
    <mergeCell ref="A141:B141"/>
    <mergeCell ref="A149:F150"/>
    <mergeCell ref="H102:J105"/>
    <mergeCell ref="A105:B105"/>
    <mergeCell ref="L110:M110"/>
    <mergeCell ref="A112:F113"/>
    <mergeCell ref="H120:J123"/>
    <mergeCell ref="A123:B123"/>
    <mergeCell ref="A94:F95"/>
    <mergeCell ref="L42:M42"/>
    <mergeCell ref="A44:F45"/>
    <mergeCell ref="H44:J47"/>
    <mergeCell ref="L56:M56"/>
    <mergeCell ref="A58:F59"/>
    <mergeCell ref="H66:J69"/>
    <mergeCell ref="A69:B69"/>
    <mergeCell ref="L74:M74"/>
    <mergeCell ref="A76:F77"/>
    <mergeCell ref="H84:J87"/>
    <mergeCell ref="A87:B87"/>
    <mergeCell ref="L92:M92"/>
    <mergeCell ref="A54:N54"/>
    <mergeCell ref="L18:M18"/>
    <mergeCell ref="A20:F21"/>
    <mergeCell ref="H20:J23"/>
    <mergeCell ref="A23:B23"/>
    <mergeCell ref="A32:F33"/>
    <mergeCell ref="H32:J35"/>
    <mergeCell ref="A35:B35"/>
    <mergeCell ref="A1:N1"/>
    <mergeCell ref="A2:N2"/>
    <mergeCell ref="L6:M6"/>
    <mergeCell ref="A8:F9"/>
    <mergeCell ref="H8:J11"/>
    <mergeCell ref="A11:B11"/>
    <mergeCell ref="A4:N4"/>
    <mergeCell ref="L167:M167"/>
    <mergeCell ref="A169:F170"/>
    <mergeCell ref="H177:J180"/>
    <mergeCell ref="A180:B180"/>
    <mergeCell ref="L187:M187"/>
    <mergeCell ref="H297:J300"/>
    <mergeCell ref="A300:B300"/>
    <mergeCell ref="L307:M307"/>
    <mergeCell ref="A309:F310"/>
    <mergeCell ref="H317:J320"/>
    <mergeCell ref="A320:B320"/>
    <mergeCell ref="A462:B462"/>
    <mergeCell ref="L469:M469"/>
    <mergeCell ref="A471:F472"/>
    <mergeCell ref="H479:J482"/>
    <mergeCell ref="A482:B482"/>
    <mergeCell ref="H459:J462"/>
  </mergeCells>
  <conditionalFormatting sqref="K49">
    <cfRule type="cellIs" dxfId="551" priority="46" stopIfTrue="1" operator="greaterThanOrEqual">
      <formula>1</formula>
    </cfRule>
  </conditionalFormatting>
  <conditionalFormatting sqref="K344">
    <cfRule type="cellIs" dxfId="550" priority="41" stopIfTrue="1" operator="greaterThanOrEqual">
      <formula>1</formula>
    </cfRule>
  </conditionalFormatting>
  <conditionalFormatting sqref="K202">
    <cfRule type="cellIs" dxfId="549" priority="36" stopIfTrue="1" operator="greaterThanOrEqual">
      <formula>1</formula>
    </cfRule>
  </conditionalFormatting>
  <conditionalFormatting sqref="K24">
    <cfRule type="cellIs" dxfId="548" priority="45" stopIfTrue="1" operator="lessThanOrEqual">
      <formula>1</formula>
    </cfRule>
  </conditionalFormatting>
  <conditionalFormatting sqref="K282">
    <cfRule type="cellIs" dxfId="547" priority="34" stopIfTrue="1" operator="greaterThanOrEqual">
      <formula>1</formula>
    </cfRule>
  </conditionalFormatting>
  <conditionalFormatting sqref="K162">
    <cfRule type="cellIs" dxfId="546" priority="32" stopIfTrue="1" operator="greaterThanOrEqual">
      <formula>1</formula>
    </cfRule>
  </conditionalFormatting>
  <conditionalFormatting sqref="K343">
    <cfRule type="cellIs" dxfId="545" priority="39" stopIfTrue="1" operator="lessThanOrEqual">
      <formula>1</formula>
    </cfRule>
  </conditionalFormatting>
  <conditionalFormatting sqref="K123">
    <cfRule type="cellIs" dxfId="544" priority="28" stopIfTrue="1" operator="lessThanOrEqual">
      <formula>1</formula>
    </cfRule>
  </conditionalFormatting>
  <conditionalFormatting sqref="K143">
    <cfRule type="cellIs" dxfId="543" priority="27" stopIfTrue="1" operator="lessThanOrEqual">
      <formula>1</formula>
    </cfRule>
  </conditionalFormatting>
  <conditionalFormatting sqref="K161">
    <cfRule type="cellIs" dxfId="542" priority="26" stopIfTrue="1" operator="lessThanOrEqual">
      <formula>1</formula>
    </cfRule>
  </conditionalFormatting>
  <conditionalFormatting sqref="K201">
    <cfRule type="cellIs" dxfId="541" priority="25" stopIfTrue="1" operator="lessThanOrEqual">
      <formula>1</formula>
    </cfRule>
  </conditionalFormatting>
  <conditionalFormatting sqref="K181">
    <cfRule type="cellIs" dxfId="540" priority="24" stopIfTrue="1" operator="lessThanOrEqual">
      <formula>1</formula>
    </cfRule>
  </conditionalFormatting>
  <conditionalFormatting sqref="K241">
    <cfRule type="cellIs" dxfId="539" priority="23" stopIfTrue="1" operator="lessThanOrEqual">
      <formula>1</formula>
    </cfRule>
  </conditionalFormatting>
  <conditionalFormatting sqref="K261">
    <cfRule type="cellIs" dxfId="538" priority="22" stopIfTrue="1" operator="lessThanOrEqual">
      <formula>1</formula>
    </cfRule>
  </conditionalFormatting>
  <conditionalFormatting sqref="K301">
    <cfRule type="cellIs" dxfId="537" priority="20" stopIfTrue="1" operator="lessThanOrEqual">
      <formula>1</formula>
    </cfRule>
  </conditionalFormatting>
  <conditionalFormatting sqref="K36">
    <cfRule type="cellIs" dxfId="536" priority="44" stopIfTrue="1" operator="lessThanOrEqual">
      <formula>1</formula>
    </cfRule>
  </conditionalFormatting>
  <conditionalFormatting sqref="K12">
    <cfRule type="cellIs" dxfId="535" priority="43" stopIfTrue="1" operator="lessThanOrEqual">
      <formula>1</formula>
    </cfRule>
  </conditionalFormatting>
  <conditionalFormatting sqref="K48">
    <cfRule type="cellIs" dxfId="534" priority="42" stopIfTrue="1" operator="lessThanOrEqual">
      <formula>1</formula>
    </cfRule>
  </conditionalFormatting>
  <conditionalFormatting sqref="K347">
    <cfRule type="cellIs" dxfId="533" priority="40" stopIfTrue="1" operator="greaterThanOrEqual">
      <formula>0.7</formula>
    </cfRule>
  </conditionalFormatting>
  <conditionalFormatting sqref="K322">
    <cfRule type="cellIs" dxfId="532" priority="29" stopIfTrue="1" operator="greaterThanOrEqual">
      <formula>1</formula>
    </cfRule>
  </conditionalFormatting>
  <conditionalFormatting sqref="M184:M186">
    <cfRule type="cellIs" dxfId="531" priority="38" stopIfTrue="1" operator="greaterThanOrEqual">
      <formula>1</formula>
    </cfRule>
  </conditionalFormatting>
  <conditionalFormatting sqref="K262">
    <cfRule type="cellIs" dxfId="530" priority="35" stopIfTrue="1" operator="greaterThanOrEqual">
      <formula>1</formula>
    </cfRule>
  </conditionalFormatting>
  <conditionalFormatting sqref="K142">
    <cfRule type="cellIs" dxfId="529" priority="33" stopIfTrue="1" operator="lessThanOrEqual">
      <formula>1</formula>
    </cfRule>
  </conditionalFormatting>
  <conditionalFormatting sqref="K87">
    <cfRule type="cellIs" dxfId="528" priority="31" stopIfTrue="1" operator="lessThanOrEqual">
      <formula>1</formula>
    </cfRule>
  </conditionalFormatting>
  <conditionalFormatting sqref="K221">
    <cfRule type="cellIs" dxfId="527" priority="17" stopIfTrue="1" operator="lessThanOrEqual">
      <formula>1</formula>
    </cfRule>
  </conditionalFormatting>
  <conditionalFormatting sqref="E243">
    <cfRule type="cellIs" dxfId="526" priority="37" stopIfTrue="1" operator="lessThanOrEqual">
      <formula>0.1</formula>
    </cfRule>
  </conditionalFormatting>
  <conditionalFormatting sqref="K302">
    <cfRule type="cellIs" dxfId="525" priority="30" stopIfTrue="1" operator="greaterThanOrEqual">
      <formula>1</formula>
    </cfRule>
  </conditionalFormatting>
  <conditionalFormatting sqref="K383">
    <cfRule type="cellIs" dxfId="524" priority="8" stopIfTrue="1" operator="lessThanOrEqual">
      <formula>1</formula>
    </cfRule>
  </conditionalFormatting>
  <conditionalFormatting sqref="K281">
    <cfRule type="cellIs" dxfId="523" priority="21" stopIfTrue="1" operator="lessThanOrEqual">
      <formula>1</formula>
    </cfRule>
  </conditionalFormatting>
  <conditionalFormatting sqref="K321">
    <cfRule type="cellIs" dxfId="522" priority="19" stopIfTrue="1" operator="lessThanOrEqual">
      <formula>1</formula>
    </cfRule>
  </conditionalFormatting>
  <conditionalFormatting sqref="K222">
    <cfRule type="cellIs" dxfId="521" priority="18" stopIfTrue="1" operator="greaterThanOrEqual">
      <formula>1</formula>
    </cfRule>
  </conditionalFormatting>
  <conditionalFormatting sqref="E405">
    <cfRule type="cellIs" dxfId="520" priority="15" stopIfTrue="1" operator="lessThanOrEqual">
      <formula>0.1</formula>
    </cfRule>
  </conditionalFormatting>
  <conditionalFormatting sqref="M386:M388">
    <cfRule type="cellIs" dxfId="519" priority="16" stopIfTrue="1" operator="greaterThanOrEqual">
      <formula>1</formula>
    </cfRule>
  </conditionalFormatting>
  <conditionalFormatting sqref="K424">
    <cfRule type="cellIs" dxfId="518" priority="14" stopIfTrue="1" operator="greaterThanOrEqual">
      <formula>1</formula>
    </cfRule>
  </conditionalFormatting>
  <conditionalFormatting sqref="K444">
    <cfRule type="cellIs" dxfId="517" priority="13" stopIfTrue="1" operator="greaterThanOrEqual">
      <formula>1</formula>
    </cfRule>
  </conditionalFormatting>
  <conditionalFormatting sqref="K364">
    <cfRule type="cellIs" dxfId="516" priority="12" stopIfTrue="1" operator="greaterThanOrEqual">
      <formula>1</formula>
    </cfRule>
  </conditionalFormatting>
  <conditionalFormatting sqref="K464">
    <cfRule type="cellIs" dxfId="515" priority="11" stopIfTrue="1" operator="greaterThanOrEqual">
      <formula>1</formula>
    </cfRule>
  </conditionalFormatting>
  <conditionalFormatting sqref="K484">
    <cfRule type="cellIs" dxfId="514" priority="10" stopIfTrue="1" operator="greaterThanOrEqual">
      <formula>1</formula>
    </cfRule>
  </conditionalFormatting>
  <conditionalFormatting sqref="K363">
    <cfRule type="cellIs" dxfId="513" priority="9" stopIfTrue="1" operator="lessThanOrEqual">
      <formula>1</formula>
    </cfRule>
  </conditionalFormatting>
  <conditionalFormatting sqref="K403">
    <cfRule type="cellIs" dxfId="512" priority="7" stopIfTrue="1" operator="lessThanOrEqual">
      <formula>1</formula>
    </cfRule>
  </conditionalFormatting>
  <conditionalFormatting sqref="K423">
    <cfRule type="cellIs" dxfId="511" priority="6" stopIfTrue="1" operator="lessThanOrEqual">
      <formula>1</formula>
    </cfRule>
  </conditionalFormatting>
  <conditionalFormatting sqref="K443">
    <cfRule type="cellIs" dxfId="510" priority="5" stopIfTrue="1" operator="lessThanOrEqual">
      <formula>1</formula>
    </cfRule>
  </conditionalFormatting>
  <conditionalFormatting sqref="K463">
    <cfRule type="cellIs" dxfId="509" priority="4" stopIfTrue="1" operator="lessThanOrEqual">
      <formula>1</formula>
    </cfRule>
  </conditionalFormatting>
  <conditionalFormatting sqref="K483">
    <cfRule type="cellIs" dxfId="508" priority="3" stopIfTrue="1" operator="lessThanOrEqual">
      <formula>1</formula>
    </cfRule>
  </conditionalFormatting>
  <conditionalFormatting sqref="K105">
    <cfRule type="cellIs" dxfId="507" priority="2" stopIfTrue="1" operator="lessThanOrEqual">
      <formula>1</formula>
    </cfRule>
  </conditionalFormatting>
  <conditionalFormatting sqref="K69">
    <cfRule type="cellIs" dxfId="506" priority="1" stopIfTrue="1" operator="lessThanOrEqual">
      <formula>1</formula>
    </cfRule>
  </conditionalFormatting>
  <pageMargins left="0.25" right="0.25" top="0.75" bottom="0.75" header="0.3" footer="0.3"/>
  <pageSetup scale="52" fitToHeight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F0351-640F-4BE5-82C4-4ED2B6B0F6F1}">
  <sheetPr>
    <pageSetUpPr fitToPage="1"/>
  </sheetPr>
  <dimension ref="A1:O889"/>
  <sheetViews>
    <sheetView workbookViewId="0">
      <selection activeCell="A3" sqref="A3"/>
    </sheetView>
  </sheetViews>
  <sheetFormatPr baseColWidth="10" defaultRowHeight="12.75"/>
  <cols>
    <col min="1" max="1" width="17.85546875" style="27" customWidth="1"/>
    <col min="2" max="2" width="18" style="27" customWidth="1"/>
    <col min="3" max="3" width="3.28515625" style="27" bestFit="1" customWidth="1"/>
    <col min="4" max="4" width="14.28515625" style="27" customWidth="1"/>
    <col min="5" max="5" width="25.140625" style="27" bestFit="1" customWidth="1"/>
    <col min="6" max="6" width="14.85546875" style="27" bestFit="1" customWidth="1"/>
    <col min="7" max="10" width="14.85546875" style="27" customWidth="1"/>
    <col min="11" max="11" width="12.42578125" style="27" customWidth="1"/>
    <col min="12" max="16384" width="11.42578125" style="27"/>
  </cols>
  <sheetData>
    <row r="1" spans="1:15">
      <c r="A1" s="265" t="s">
        <v>228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7"/>
      <c r="O1" s="45"/>
    </row>
    <row r="2" spans="1:15">
      <c r="A2" s="268" t="s">
        <v>336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0"/>
      <c r="O2" s="45"/>
    </row>
    <row r="3" spans="1:15">
      <c r="A3" s="87"/>
      <c r="B3" s="28"/>
      <c r="C3" s="28"/>
      <c r="D3" s="28"/>
      <c r="E3" s="28"/>
      <c r="F3" s="28"/>
      <c r="G3" s="28"/>
      <c r="H3" s="28"/>
      <c r="I3" s="28"/>
      <c r="J3" s="28"/>
      <c r="K3" s="28"/>
      <c r="L3" s="29"/>
      <c r="M3" s="29"/>
      <c r="N3" s="81"/>
      <c r="O3" s="45"/>
    </row>
    <row r="4" spans="1:15" ht="15">
      <c r="A4" s="253" t="s">
        <v>306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5"/>
      <c r="O4" s="45"/>
    </row>
    <row r="5" spans="1:15" s="123" customFormat="1" ht="11.25">
      <c r="A5" s="120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121"/>
      <c r="O5" s="122"/>
    </row>
    <row r="6" spans="1:15">
      <c r="A6" s="88" t="s">
        <v>298</v>
      </c>
      <c r="B6" s="31"/>
      <c r="C6" s="31"/>
      <c r="D6" s="31"/>
      <c r="E6" s="28"/>
      <c r="F6" s="28"/>
      <c r="G6" s="28"/>
      <c r="H6" s="28"/>
      <c r="I6" s="28"/>
      <c r="J6" s="28"/>
      <c r="K6" s="28"/>
      <c r="L6" s="249"/>
      <c r="M6" s="249"/>
      <c r="N6" s="81"/>
      <c r="O6" s="45"/>
    </row>
    <row r="7" spans="1:15">
      <c r="A7" s="87"/>
      <c r="B7" s="28"/>
      <c r="C7" s="28"/>
      <c r="D7" s="28"/>
      <c r="E7" s="28"/>
      <c r="F7" s="28"/>
      <c r="G7" s="28"/>
      <c r="H7" s="140" t="s">
        <v>324</v>
      </c>
      <c r="I7" s="39"/>
      <c r="J7" s="39"/>
      <c r="K7" s="28"/>
      <c r="L7" s="28" t="s">
        <v>220</v>
      </c>
      <c r="M7" s="28"/>
      <c r="N7" s="79"/>
      <c r="O7" s="45"/>
    </row>
    <row r="8" spans="1:15" ht="12.75" customHeight="1">
      <c r="A8" s="260" t="s">
        <v>309</v>
      </c>
      <c r="B8" s="261"/>
      <c r="C8" s="261"/>
      <c r="D8" s="262"/>
      <c r="E8" s="262"/>
      <c r="F8" s="262"/>
      <c r="G8" s="178"/>
      <c r="H8" s="259" t="str">
        <f>+"El peso promedio de las cajas  vendidas fue de "&amp;VALUE(D11)&amp;" kg."</f>
        <v>El peso promedio de las cajas  vendidas fue de 0 kg.</v>
      </c>
      <c r="I8" s="259"/>
      <c r="J8" s="259"/>
      <c r="K8" s="28"/>
      <c r="L8" s="31"/>
      <c r="M8" s="31"/>
      <c r="N8" s="82"/>
      <c r="O8" s="45"/>
    </row>
    <row r="9" spans="1:15">
      <c r="A9" s="260"/>
      <c r="B9" s="261"/>
      <c r="C9" s="261"/>
      <c r="D9" s="262"/>
      <c r="E9" s="262"/>
      <c r="F9" s="262"/>
      <c r="G9" s="178"/>
      <c r="H9" s="259"/>
      <c r="I9" s="259"/>
      <c r="J9" s="259"/>
      <c r="K9" s="28"/>
      <c r="L9" s="31"/>
      <c r="M9" s="31"/>
      <c r="N9" s="82"/>
      <c r="O9" s="45"/>
    </row>
    <row r="10" spans="1:15">
      <c r="A10" s="173"/>
      <c r="B10" s="174"/>
      <c r="C10" s="174"/>
      <c r="D10" s="175"/>
      <c r="E10" s="175"/>
      <c r="F10" s="175"/>
      <c r="G10" s="175"/>
      <c r="H10" s="259"/>
      <c r="I10" s="259"/>
      <c r="J10" s="259"/>
      <c r="K10" s="28"/>
      <c r="L10" s="31"/>
      <c r="M10" s="31"/>
      <c r="N10" s="82"/>
      <c r="O10" s="45"/>
    </row>
    <row r="11" spans="1:15">
      <c r="A11" s="263" t="s">
        <v>299</v>
      </c>
      <c r="B11" s="264"/>
      <c r="C11" s="28" t="s">
        <v>221</v>
      </c>
      <c r="D11" s="130"/>
      <c r="E11" s="106"/>
      <c r="F11" s="32"/>
      <c r="G11" s="32"/>
      <c r="H11" s="259"/>
      <c r="I11" s="259"/>
      <c r="J11" s="259"/>
      <c r="K11" s="104"/>
      <c r="L11" s="31"/>
      <c r="M11" s="31"/>
      <c r="N11" s="82"/>
      <c r="O11" s="45"/>
    </row>
    <row r="12" spans="1:15">
      <c r="A12" s="87"/>
      <c r="B12" s="28"/>
      <c r="C12" s="28"/>
      <c r="D12" s="106"/>
      <c r="E12" s="106"/>
      <c r="F12" s="32"/>
      <c r="G12" s="32"/>
      <c r="H12" s="32"/>
      <c r="I12" s="32"/>
      <c r="J12" s="32"/>
      <c r="K12" s="105"/>
      <c r="L12" s="31"/>
      <c r="M12" s="31"/>
      <c r="N12" s="82"/>
      <c r="O12" s="45"/>
    </row>
    <row r="13" spans="1:15">
      <c r="A13" s="8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79"/>
      <c r="O13" s="45"/>
    </row>
    <row r="14" spans="1:15">
      <c r="A14" s="87"/>
      <c r="B14" s="28"/>
      <c r="C14" s="28"/>
      <c r="D14" s="45"/>
      <c r="E14" s="45"/>
      <c r="F14" s="45"/>
      <c r="G14" s="45"/>
      <c r="H14" s="45"/>
      <c r="I14" s="45"/>
      <c r="J14" s="45"/>
      <c r="K14" s="45"/>
      <c r="L14" s="28"/>
      <c r="M14" s="28"/>
      <c r="N14" s="79"/>
      <c r="O14" s="45"/>
    </row>
    <row r="15" spans="1:15">
      <c r="A15" s="89" t="s">
        <v>246</v>
      </c>
      <c r="B15" s="28"/>
      <c r="C15" s="28"/>
      <c r="D15" s="45"/>
      <c r="E15" s="45"/>
      <c r="F15" s="45"/>
      <c r="G15" s="45"/>
      <c r="H15" s="45"/>
      <c r="I15" s="45"/>
      <c r="J15" s="45"/>
      <c r="K15" s="45"/>
      <c r="L15" s="28"/>
      <c r="M15" s="28"/>
      <c r="N15" s="79"/>
      <c r="O15" s="45"/>
    </row>
    <row r="16" spans="1:15">
      <c r="A16" s="87"/>
      <c r="B16" s="28"/>
      <c r="C16" s="28"/>
      <c r="D16" s="33"/>
      <c r="E16" s="28"/>
      <c r="F16" s="28"/>
      <c r="G16" s="28"/>
      <c r="H16" s="28"/>
      <c r="I16" s="28"/>
      <c r="J16" s="28"/>
      <c r="K16" s="28"/>
      <c r="L16" s="28"/>
      <c r="M16" s="28"/>
      <c r="N16" s="79"/>
      <c r="O16" s="45"/>
    </row>
    <row r="17" spans="1:15">
      <c r="A17" s="8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79"/>
      <c r="O17" s="45"/>
    </row>
    <row r="18" spans="1:15">
      <c r="A18" s="88" t="s">
        <v>264</v>
      </c>
      <c r="B18" s="31"/>
      <c r="C18" s="31"/>
      <c r="D18" s="31"/>
      <c r="E18" s="28"/>
      <c r="F18" s="28"/>
      <c r="G18" s="28"/>
      <c r="H18" s="28"/>
      <c r="I18" s="28"/>
      <c r="J18" s="28"/>
      <c r="K18" s="28"/>
      <c r="L18" s="249"/>
      <c r="M18" s="249"/>
      <c r="N18" s="81"/>
      <c r="O18" s="45"/>
    </row>
    <row r="19" spans="1:15">
      <c r="A19" s="87"/>
      <c r="B19" s="28"/>
      <c r="C19" s="28"/>
      <c r="D19" s="28"/>
      <c r="E19" s="28"/>
      <c r="F19" s="28"/>
      <c r="G19" s="28"/>
      <c r="H19" s="140" t="s">
        <v>324</v>
      </c>
      <c r="I19" s="39"/>
      <c r="J19" s="39"/>
      <c r="K19" s="28"/>
      <c r="L19" s="28" t="s">
        <v>220</v>
      </c>
      <c r="M19" s="28"/>
      <c r="N19" s="79"/>
      <c r="O19" s="45"/>
    </row>
    <row r="20" spans="1:15" ht="12.75" customHeight="1">
      <c r="A20" s="260" t="s">
        <v>308</v>
      </c>
      <c r="B20" s="261"/>
      <c r="C20" s="261"/>
      <c r="D20" s="262"/>
      <c r="E20" s="262"/>
      <c r="F20" s="262"/>
      <c r="G20" s="178"/>
      <c r="H20" s="259" t="str">
        <f>+"Se ha vendido un "&amp;VALUE(D23*100)&amp;" de los kilos que se recolectaron."</f>
        <v>Se ha vendido un 0 de los kilos que se recolectaron.</v>
      </c>
      <c r="I20" s="259"/>
      <c r="J20" s="259"/>
      <c r="K20" s="28"/>
      <c r="L20" s="31"/>
      <c r="M20" s="31"/>
      <c r="N20" s="82"/>
      <c r="O20" s="45"/>
    </row>
    <row r="21" spans="1:15">
      <c r="A21" s="260"/>
      <c r="B21" s="261"/>
      <c r="C21" s="261"/>
      <c r="D21" s="262"/>
      <c r="E21" s="262"/>
      <c r="F21" s="262"/>
      <c r="G21" s="178"/>
      <c r="H21" s="259"/>
      <c r="I21" s="259"/>
      <c r="J21" s="259"/>
      <c r="K21" s="28"/>
      <c r="L21" s="31"/>
      <c r="M21" s="31"/>
      <c r="N21" s="82"/>
      <c r="O21" s="45"/>
    </row>
    <row r="22" spans="1:15">
      <c r="A22" s="173"/>
      <c r="B22" s="174"/>
      <c r="C22" s="174"/>
      <c r="D22" s="175"/>
      <c r="E22" s="175"/>
      <c r="F22" s="175"/>
      <c r="G22" s="175"/>
      <c r="H22" s="259"/>
      <c r="I22" s="259"/>
      <c r="J22" s="259"/>
      <c r="K22" s="28"/>
      <c r="L22" s="31"/>
      <c r="M22" s="31"/>
      <c r="N22" s="82"/>
      <c r="O22" s="45"/>
    </row>
    <row r="23" spans="1:15">
      <c r="A23" s="263" t="s">
        <v>269</v>
      </c>
      <c r="B23" s="264"/>
      <c r="C23" s="28" t="s">
        <v>221</v>
      </c>
      <c r="D23" s="158"/>
      <c r="E23" s="107"/>
      <c r="F23" s="32"/>
      <c r="G23" s="32"/>
      <c r="H23" s="259"/>
      <c r="I23" s="259"/>
      <c r="J23" s="259"/>
      <c r="K23" s="45"/>
      <c r="L23" s="31"/>
      <c r="M23" s="31"/>
      <c r="N23" s="82"/>
      <c r="O23" s="45"/>
    </row>
    <row r="24" spans="1:15">
      <c r="A24" s="87"/>
      <c r="B24" s="28"/>
      <c r="C24" s="28"/>
      <c r="D24" s="107"/>
      <c r="E24" s="107"/>
      <c r="F24" s="32"/>
      <c r="G24" s="32"/>
      <c r="H24" s="32"/>
      <c r="I24" s="32"/>
      <c r="J24" s="32"/>
      <c r="K24" s="95"/>
      <c r="L24" s="31"/>
      <c r="M24" s="31"/>
      <c r="N24" s="82"/>
      <c r="O24" s="45"/>
    </row>
    <row r="25" spans="1:15">
      <c r="A25" s="8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79"/>
      <c r="O25" s="45"/>
    </row>
    <row r="26" spans="1:15" ht="12.75" customHeight="1">
      <c r="A26" s="87"/>
      <c r="B26" s="28"/>
      <c r="C26" s="28"/>
      <c r="D26" s="45"/>
      <c r="E26" s="45"/>
      <c r="F26" s="45"/>
      <c r="G26" s="45"/>
      <c r="H26" s="45"/>
      <c r="I26" s="45"/>
      <c r="J26" s="45"/>
      <c r="K26" s="45"/>
      <c r="L26" s="28"/>
      <c r="M26" s="28"/>
      <c r="N26" s="79"/>
      <c r="O26" s="45"/>
    </row>
    <row r="27" spans="1:15">
      <c r="A27" s="89" t="s">
        <v>246</v>
      </c>
      <c r="B27" s="28"/>
      <c r="C27" s="28"/>
      <c r="D27" s="45"/>
      <c r="E27" s="45"/>
      <c r="F27" s="45"/>
      <c r="G27" s="45"/>
      <c r="H27" s="45"/>
      <c r="I27" s="45"/>
      <c r="J27" s="45"/>
      <c r="K27" s="45"/>
      <c r="L27" s="28"/>
      <c r="M27" s="28"/>
      <c r="N27" s="79"/>
      <c r="O27" s="45"/>
    </row>
    <row r="28" spans="1:15">
      <c r="A28" s="87"/>
      <c r="B28" s="28"/>
      <c r="C28" s="28"/>
      <c r="D28" s="33"/>
      <c r="E28" s="28"/>
      <c r="F28" s="28"/>
      <c r="G28" s="28"/>
      <c r="H28" s="28"/>
      <c r="I28" s="28"/>
      <c r="J28" s="28"/>
      <c r="K28" s="28"/>
      <c r="L28" s="28"/>
      <c r="M28" s="28"/>
      <c r="N28" s="79"/>
      <c r="O28" s="45"/>
    </row>
    <row r="29" spans="1:15">
      <c r="A29" s="8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79"/>
      <c r="O29" s="45"/>
    </row>
    <row r="30" spans="1:15">
      <c r="A30" s="90" t="s">
        <v>265</v>
      </c>
      <c r="B30" s="31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79"/>
      <c r="O30" s="45"/>
    </row>
    <row r="31" spans="1:15">
      <c r="A31" s="87"/>
      <c r="B31" s="28"/>
      <c r="C31" s="28"/>
      <c r="D31" s="28"/>
      <c r="E31" s="28"/>
      <c r="F31" s="28"/>
      <c r="G31" s="28"/>
      <c r="H31" s="140" t="s">
        <v>324</v>
      </c>
      <c r="I31" s="39"/>
      <c r="J31" s="39"/>
      <c r="K31" s="28"/>
      <c r="L31" s="28" t="s">
        <v>220</v>
      </c>
      <c r="M31" s="28"/>
      <c r="N31" s="79"/>
      <c r="O31" s="45"/>
    </row>
    <row r="32" spans="1:15" ht="12.75" customHeight="1">
      <c r="A32" s="260" t="s">
        <v>310</v>
      </c>
      <c r="B32" s="261"/>
      <c r="C32" s="261"/>
      <c r="D32" s="261"/>
      <c r="E32" s="261"/>
      <c r="F32" s="261"/>
      <c r="G32" s="177"/>
      <c r="H32" s="259" t="str">
        <f>+"Se venden en promedio en la semana "&amp;VALUE(D35)&amp;" días de recolecolección."</f>
        <v>Se venden en promedio en la semana 0 días de recolecolección.</v>
      </c>
      <c r="I32" s="259"/>
      <c r="J32" s="259"/>
      <c r="K32" s="84"/>
      <c r="L32" s="31"/>
      <c r="M32" s="31"/>
      <c r="N32" s="82"/>
      <c r="O32" s="45"/>
    </row>
    <row r="33" spans="1:15">
      <c r="A33" s="260"/>
      <c r="B33" s="261"/>
      <c r="C33" s="261"/>
      <c r="D33" s="261"/>
      <c r="E33" s="261"/>
      <c r="F33" s="261"/>
      <c r="G33" s="177"/>
      <c r="H33" s="259"/>
      <c r="I33" s="259"/>
      <c r="J33" s="259"/>
      <c r="K33" s="84"/>
      <c r="L33" s="31"/>
      <c r="M33" s="31"/>
      <c r="N33" s="82"/>
      <c r="O33" s="45"/>
    </row>
    <row r="34" spans="1:15">
      <c r="A34" s="87"/>
      <c r="B34" s="28"/>
      <c r="C34" s="28"/>
      <c r="D34" s="28"/>
      <c r="E34" s="28"/>
      <c r="F34" s="28"/>
      <c r="G34" s="28"/>
      <c r="H34" s="259"/>
      <c r="I34" s="259"/>
      <c r="J34" s="259"/>
      <c r="K34" s="28"/>
      <c r="L34" s="31"/>
      <c r="M34" s="31"/>
      <c r="N34" s="82"/>
      <c r="O34" s="45"/>
    </row>
    <row r="35" spans="1:15">
      <c r="A35" s="263" t="s">
        <v>270</v>
      </c>
      <c r="B35" s="264"/>
      <c r="C35" s="28" t="s">
        <v>238</v>
      </c>
      <c r="D35" s="159"/>
      <c r="E35" s="107"/>
      <c r="F35" s="32"/>
      <c r="G35" s="32"/>
      <c r="H35" s="259"/>
      <c r="I35" s="259"/>
      <c r="J35" s="259"/>
      <c r="K35" s="45"/>
      <c r="L35" s="31"/>
      <c r="M35" s="31"/>
      <c r="N35" s="82"/>
      <c r="O35" s="45"/>
    </row>
    <row r="36" spans="1:15">
      <c r="A36" s="87"/>
      <c r="B36" s="28"/>
      <c r="C36" s="28"/>
      <c r="D36" s="107"/>
      <c r="E36" s="107"/>
      <c r="F36" s="32"/>
      <c r="G36" s="32"/>
      <c r="H36" s="32"/>
      <c r="I36" s="32"/>
      <c r="J36" s="32"/>
      <c r="K36" s="97"/>
      <c r="L36" s="28"/>
      <c r="M36" s="28"/>
      <c r="N36" s="79"/>
      <c r="O36" s="45"/>
    </row>
    <row r="37" spans="1:15">
      <c r="A37" s="87"/>
      <c r="B37" s="28"/>
      <c r="C37" s="28"/>
      <c r="D37" s="28"/>
      <c r="E37" s="33"/>
      <c r="F37" s="28"/>
      <c r="G37" s="28"/>
      <c r="H37" s="28"/>
      <c r="I37" s="28"/>
      <c r="J37" s="28"/>
      <c r="K37" s="28"/>
      <c r="L37" s="28"/>
      <c r="M37" s="28"/>
      <c r="N37" s="79"/>
      <c r="O37" s="45"/>
    </row>
    <row r="38" spans="1:15">
      <c r="A38" s="47"/>
      <c r="B38" s="28"/>
      <c r="C38" s="28"/>
      <c r="D38" s="45"/>
      <c r="E38" s="45"/>
      <c r="F38" s="45"/>
      <c r="G38" s="45"/>
      <c r="H38" s="45"/>
      <c r="I38" s="45"/>
      <c r="J38" s="45"/>
      <c r="K38" s="45"/>
      <c r="L38" s="28"/>
      <c r="M38" s="28"/>
      <c r="N38" s="79"/>
      <c r="O38" s="45"/>
    </row>
    <row r="39" spans="1:15">
      <c r="A39" s="89" t="s">
        <v>246</v>
      </c>
      <c r="B39" s="28"/>
      <c r="C39" s="28"/>
      <c r="D39" s="45"/>
      <c r="E39" s="45"/>
      <c r="F39" s="45"/>
      <c r="G39" s="45"/>
      <c r="H39" s="45"/>
      <c r="I39" s="45"/>
      <c r="J39" s="45"/>
      <c r="K39" s="45"/>
      <c r="L39" s="28"/>
      <c r="M39" s="28"/>
      <c r="N39" s="79"/>
      <c r="O39" s="45"/>
    </row>
    <row r="40" spans="1:15">
      <c r="A40" s="87"/>
      <c r="B40" s="28"/>
      <c r="C40" s="28"/>
      <c r="D40" s="45"/>
      <c r="E40" s="45"/>
      <c r="F40" s="32"/>
      <c r="G40" s="32"/>
      <c r="H40" s="32"/>
      <c r="I40" s="32"/>
      <c r="J40" s="32"/>
      <c r="K40" s="49"/>
      <c r="L40" s="28"/>
      <c r="M40" s="28"/>
      <c r="N40" s="79"/>
      <c r="O40" s="45"/>
    </row>
    <row r="41" spans="1:15">
      <c r="A41" s="8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79"/>
      <c r="O41" s="45"/>
    </row>
    <row r="42" spans="1:15">
      <c r="A42" s="88" t="s">
        <v>266</v>
      </c>
      <c r="B42" s="31"/>
      <c r="C42" s="31"/>
      <c r="D42" s="31"/>
      <c r="E42" s="28"/>
      <c r="F42" s="28"/>
      <c r="G42" s="28"/>
      <c r="H42" s="28"/>
      <c r="I42" s="28"/>
      <c r="J42" s="28"/>
      <c r="K42" s="28"/>
      <c r="L42" s="249"/>
      <c r="M42" s="249"/>
      <c r="N42" s="81"/>
      <c r="O42" s="45"/>
    </row>
    <row r="43" spans="1:15">
      <c r="A43" s="87"/>
      <c r="B43" s="28"/>
      <c r="C43" s="28"/>
      <c r="D43" s="28"/>
      <c r="E43" s="28"/>
      <c r="F43" s="28"/>
      <c r="G43" s="28"/>
      <c r="H43" s="140" t="s">
        <v>324</v>
      </c>
      <c r="I43" s="39"/>
      <c r="J43" s="39"/>
      <c r="K43" s="28"/>
      <c r="L43" s="45"/>
      <c r="M43" s="45"/>
      <c r="N43" s="119"/>
      <c r="O43" s="45"/>
    </row>
    <row r="44" spans="1:15" ht="12.75" customHeight="1">
      <c r="A44" s="246" t="s">
        <v>311</v>
      </c>
      <c r="B44" s="247"/>
      <c r="C44" s="247"/>
      <c r="D44" s="248"/>
      <c r="E44" s="248"/>
      <c r="F44" s="248"/>
      <c r="G44" s="175"/>
      <c r="H44" s="259" t="str">
        <f>+"El costo del embalaje por caja es de $"&amp;VALUE(D47)&amp;"."</f>
        <v>El costo del embalaje por caja es de $0.</v>
      </c>
      <c r="I44" s="259"/>
      <c r="J44" s="259"/>
      <c r="K44" s="28"/>
      <c r="L44" s="28" t="s">
        <v>220</v>
      </c>
      <c r="M44" s="28"/>
      <c r="N44" s="79"/>
      <c r="O44" s="45"/>
    </row>
    <row r="45" spans="1:15">
      <c r="A45" s="246"/>
      <c r="B45" s="247"/>
      <c r="C45" s="247"/>
      <c r="D45" s="248"/>
      <c r="E45" s="248"/>
      <c r="F45" s="248"/>
      <c r="G45" s="175"/>
      <c r="H45" s="259"/>
      <c r="I45" s="259"/>
      <c r="J45" s="259"/>
      <c r="K45" s="28"/>
      <c r="L45" s="31"/>
      <c r="M45" s="31"/>
      <c r="N45" s="82"/>
      <c r="O45" s="45"/>
    </row>
    <row r="46" spans="1:15">
      <c r="A46" s="87"/>
      <c r="B46" s="28"/>
      <c r="C46" s="28"/>
      <c r="D46" s="28"/>
      <c r="E46" s="28"/>
      <c r="F46" s="28"/>
      <c r="G46" s="28"/>
      <c r="H46" s="259"/>
      <c r="I46" s="259"/>
      <c r="J46" s="259"/>
      <c r="K46" s="28"/>
      <c r="L46" s="31"/>
      <c r="M46" s="31"/>
      <c r="N46" s="82"/>
      <c r="O46" s="45"/>
    </row>
    <row r="47" spans="1:15">
      <c r="A47" s="87" t="s">
        <v>277</v>
      </c>
      <c r="B47" s="28"/>
      <c r="C47" s="28" t="s">
        <v>221</v>
      </c>
      <c r="D47" s="131"/>
      <c r="E47" s="107"/>
      <c r="F47" s="32"/>
      <c r="G47" s="32"/>
      <c r="H47" s="259"/>
      <c r="I47" s="259"/>
      <c r="J47" s="259"/>
      <c r="K47" s="28"/>
      <c r="L47" s="31"/>
      <c r="M47" s="31"/>
      <c r="N47" s="82"/>
      <c r="O47" s="45"/>
    </row>
    <row r="48" spans="1:15">
      <c r="A48" s="87"/>
      <c r="B48" s="28"/>
      <c r="C48" s="28"/>
      <c r="D48" s="107"/>
      <c r="E48" s="107"/>
      <c r="F48" s="32"/>
      <c r="G48" s="32"/>
      <c r="H48" s="32"/>
      <c r="I48" s="32"/>
      <c r="J48" s="32"/>
      <c r="K48" s="94"/>
      <c r="L48" s="31"/>
      <c r="M48" s="31"/>
      <c r="N48" s="82"/>
      <c r="O48" s="45"/>
    </row>
    <row r="49" spans="1:15">
      <c r="A49" s="87"/>
      <c r="B49" s="28"/>
      <c r="C49" s="28"/>
      <c r="D49" s="28"/>
      <c r="E49" s="28"/>
      <c r="F49" s="28"/>
      <c r="G49" s="28"/>
      <c r="H49" s="28"/>
      <c r="I49" s="28"/>
      <c r="J49" s="28"/>
      <c r="K49" s="37"/>
      <c r="L49" s="31"/>
      <c r="M49" s="31"/>
      <c r="N49" s="82"/>
      <c r="O49" s="45"/>
    </row>
    <row r="50" spans="1:15">
      <c r="A50" s="87"/>
      <c r="B50" s="28"/>
      <c r="C50" s="28"/>
      <c r="D50" s="28"/>
      <c r="E50" s="28"/>
      <c r="F50" s="45"/>
      <c r="G50" s="45"/>
      <c r="H50" s="45"/>
      <c r="I50" s="45"/>
      <c r="J50" s="45"/>
      <c r="K50" s="45"/>
      <c r="L50" s="28"/>
      <c r="M50" s="28"/>
      <c r="N50" s="79"/>
      <c r="O50" s="45"/>
    </row>
    <row r="51" spans="1:15">
      <c r="A51" s="89" t="s">
        <v>246</v>
      </c>
      <c r="B51" s="28"/>
      <c r="C51" s="28"/>
      <c r="D51" s="28"/>
      <c r="E51" s="28"/>
      <c r="F51" s="45"/>
      <c r="G51" s="45"/>
      <c r="H51" s="45"/>
      <c r="I51" s="45"/>
      <c r="J51" s="45"/>
      <c r="K51" s="45"/>
      <c r="L51" s="28"/>
      <c r="M51" s="28"/>
      <c r="N51" s="79"/>
      <c r="O51" s="45"/>
    </row>
    <row r="52" spans="1:15">
      <c r="A52" s="8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79"/>
      <c r="O52" s="45"/>
    </row>
    <row r="53" spans="1:15">
      <c r="A53" s="8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79"/>
      <c r="O53" s="45"/>
    </row>
    <row r="54" spans="1:15" ht="15">
      <c r="A54" s="256" t="s">
        <v>305</v>
      </c>
      <c r="B54" s="257"/>
      <c r="C54" s="257"/>
      <c r="D54" s="257"/>
      <c r="E54" s="257"/>
      <c r="F54" s="257"/>
      <c r="G54" s="257"/>
      <c r="H54" s="257"/>
      <c r="I54" s="257"/>
      <c r="J54" s="257"/>
      <c r="K54" s="257"/>
      <c r="L54" s="257"/>
      <c r="M54" s="257"/>
      <c r="N54" s="258"/>
      <c r="O54" s="45"/>
    </row>
    <row r="55" spans="1:15">
      <c r="A55" s="124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6"/>
      <c r="O55" s="45"/>
    </row>
    <row r="56" spans="1:15">
      <c r="A56" s="88" t="s">
        <v>330</v>
      </c>
      <c r="B56" s="31"/>
      <c r="C56" s="31"/>
      <c r="D56" s="31"/>
      <c r="E56" s="28"/>
      <c r="F56" s="28"/>
      <c r="G56" s="28"/>
      <c r="H56" s="28"/>
      <c r="I56" s="28"/>
      <c r="J56" s="28"/>
      <c r="K56" s="28"/>
      <c r="L56" s="249"/>
      <c r="M56" s="249"/>
      <c r="N56" s="81"/>
      <c r="O56" s="45"/>
    </row>
    <row r="57" spans="1:15">
      <c r="A57" s="10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176"/>
      <c r="M57" s="176"/>
      <c r="N57" s="81"/>
      <c r="O57" s="45"/>
    </row>
    <row r="58" spans="1:15" ht="12.75" customHeight="1">
      <c r="A58" s="260" t="s">
        <v>312</v>
      </c>
      <c r="B58" s="261"/>
      <c r="C58" s="261"/>
      <c r="D58" s="262"/>
      <c r="E58" s="262"/>
      <c r="F58" s="262"/>
      <c r="G58" s="178"/>
      <c r="H58" s="178"/>
      <c r="I58" s="178"/>
      <c r="J58" s="178"/>
      <c r="K58" s="28"/>
      <c r="L58" s="28"/>
      <c r="M58" s="28"/>
      <c r="N58" s="79"/>
      <c r="O58" s="45"/>
    </row>
    <row r="59" spans="1:15">
      <c r="A59" s="260"/>
      <c r="B59" s="261"/>
      <c r="C59" s="261"/>
      <c r="D59" s="262"/>
      <c r="E59" s="262"/>
      <c r="F59" s="262"/>
      <c r="G59" s="178"/>
      <c r="H59" s="178"/>
      <c r="I59" s="178"/>
      <c r="J59" s="178"/>
      <c r="K59" s="28"/>
      <c r="L59" s="28"/>
      <c r="M59" s="28"/>
      <c r="N59" s="79"/>
      <c r="O59" s="45"/>
    </row>
    <row r="60" spans="1:15">
      <c r="A60" s="173"/>
      <c r="B60" s="174"/>
      <c r="C60" s="174"/>
      <c r="D60" s="175"/>
      <c r="E60" s="175"/>
      <c r="F60" s="175"/>
      <c r="G60" s="175"/>
      <c r="H60" s="175"/>
      <c r="I60" s="175"/>
      <c r="J60" s="175"/>
      <c r="K60" s="28"/>
      <c r="L60" s="28"/>
      <c r="M60" s="28"/>
      <c r="N60" s="79"/>
      <c r="O60" s="45"/>
    </row>
    <row r="61" spans="1:15">
      <c r="A61" s="87"/>
      <c r="B61" s="28"/>
      <c r="C61" s="28"/>
      <c r="D61" s="28"/>
      <c r="E61" s="179" t="s">
        <v>330</v>
      </c>
      <c r="F61" s="28"/>
      <c r="G61" s="28"/>
      <c r="H61" s="28"/>
      <c r="I61" s="28"/>
      <c r="J61" s="28"/>
      <c r="K61" s="28"/>
      <c r="L61" s="45"/>
      <c r="M61" s="28"/>
      <c r="N61" s="79"/>
      <c r="O61" s="45"/>
    </row>
    <row r="62" spans="1:15">
      <c r="A62" s="87"/>
      <c r="B62" s="28"/>
      <c r="C62" s="28"/>
      <c r="D62" s="28" t="s">
        <v>271</v>
      </c>
      <c r="E62" s="134"/>
      <c r="F62" s="28"/>
      <c r="G62" s="28"/>
      <c r="H62" s="28"/>
      <c r="I62" s="28"/>
      <c r="J62" s="28"/>
      <c r="K62" s="28"/>
      <c r="L62" s="28" t="s">
        <v>220</v>
      </c>
      <c r="M62" s="28"/>
      <c r="N62" s="79"/>
      <c r="O62" s="45"/>
    </row>
    <row r="63" spans="1:15">
      <c r="A63" s="87"/>
      <c r="B63" s="28"/>
      <c r="C63" s="28"/>
      <c r="D63" s="28" t="s">
        <v>272</v>
      </c>
      <c r="E63" s="134"/>
      <c r="F63" s="28"/>
      <c r="G63" s="28"/>
      <c r="H63" s="28"/>
      <c r="I63" s="28"/>
      <c r="J63" s="28"/>
      <c r="K63" s="28"/>
      <c r="L63" s="31"/>
      <c r="M63" s="31"/>
      <c r="N63" s="82"/>
      <c r="O63" s="45"/>
    </row>
    <row r="64" spans="1:15">
      <c r="A64" s="87"/>
      <c r="B64" s="28"/>
      <c r="C64" s="28"/>
      <c r="D64" s="28" t="s">
        <v>273</v>
      </c>
      <c r="E64" s="134"/>
      <c r="F64" s="28"/>
      <c r="G64" s="28"/>
      <c r="H64" s="28"/>
      <c r="I64" s="28"/>
      <c r="J64" s="28"/>
      <c r="K64" s="28"/>
      <c r="L64" s="31"/>
      <c r="M64" s="31"/>
      <c r="N64" s="82"/>
      <c r="O64" s="45"/>
    </row>
    <row r="65" spans="1:15">
      <c r="A65" s="87"/>
      <c r="B65" s="28"/>
      <c r="C65" s="28"/>
      <c r="D65" s="28" t="s">
        <v>274</v>
      </c>
      <c r="E65" s="134"/>
      <c r="F65" s="28"/>
      <c r="G65" s="28"/>
      <c r="H65" s="140" t="s">
        <v>324</v>
      </c>
      <c r="I65" s="39"/>
      <c r="J65" s="39"/>
      <c r="K65" s="28"/>
      <c r="L65" s="117"/>
      <c r="M65" s="117"/>
      <c r="N65" s="118"/>
      <c r="O65" s="45"/>
    </row>
    <row r="66" spans="1:15" ht="12.75" customHeight="1">
      <c r="A66" s="87"/>
      <c r="B66" s="28"/>
      <c r="C66" s="28"/>
      <c r="D66" s="28" t="s">
        <v>275</v>
      </c>
      <c r="E66" s="134"/>
      <c r="F66" s="28"/>
      <c r="G66" s="28"/>
      <c r="H66" s="259" t="str">
        <f>+"De las gallinas que hay en postura se han muerto un "&amp;VALUE(D69)&amp;"."</f>
        <v>De las gallinas que hay en postura se han muerto un 0.</v>
      </c>
      <c r="I66" s="259"/>
      <c r="J66" s="259"/>
      <c r="K66" s="30"/>
      <c r="L66" s="31"/>
      <c r="M66" s="31"/>
      <c r="N66" s="82"/>
      <c r="O66" s="45"/>
    </row>
    <row r="67" spans="1:15">
      <c r="A67" s="87"/>
      <c r="B67" s="28"/>
      <c r="C67" s="28"/>
      <c r="D67" s="28" t="s">
        <v>276</v>
      </c>
      <c r="E67" s="134"/>
      <c r="F67" s="28"/>
      <c r="G67" s="28"/>
      <c r="H67" s="259"/>
      <c r="I67" s="259"/>
      <c r="J67" s="259"/>
      <c r="K67" s="28"/>
      <c r="L67" s="31"/>
      <c r="M67" s="31"/>
      <c r="N67" s="82"/>
      <c r="O67" s="45"/>
    </row>
    <row r="68" spans="1:15">
      <c r="A68" s="47"/>
      <c r="B68" s="45"/>
      <c r="C68" s="45"/>
      <c r="D68" s="45"/>
      <c r="E68" s="93"/>
      <c r="F68" s="32"/>
      <c r="G68" s="32"/>
      <c r="H68" s="259"/>
      <c r="I68" s="259"/>
      <c r="J68" s="259"/>
      <c r="K68" s="45"/>
      <c r="L68" s="31"/>
      <c r="M68" s="31"/>
      <c r="N68" s="82"/>
      <c r="O68" s="45"/>
    </row>
    <row r="69" spans="1:15">
      <c r="A69" s="263" t="s">
        <v>330</v>
      </c>
      <c r="B69" s="264"/>
      <c r="C69" s="28" t="s">
        <v>221</v>
      </c>
      <c r="D69" s="135">
        <f>SUM(E62:E67)</f>
        <v>0</v>
      </c>
      <c r="E69" s="93"/>
      <c r="F69" s="32"/>
      <c r="G69" s="32"/>
      <c r="H69" s="259"/>
      <c r="I69" s="259"/>
      <c r="J69" s="259"/>
      <c r="K69" s="95"/>
      <c r="L69" s="31"/>
      <c r="M69" s="31"/>
      <c r="N69" s="82"/>
      <c r="O69" s="45"/>
    </row>
    <row r="70" spans="1:15">
      <c r="A70" s="87"/>
      <c r="B70" s="28"/>
      <c r="C70" s="28"/>
      <c r="D70" s="28"/>
      <c r="E70" s="28"/>
      <c r="F70" s="42"/>
      <c r="G70" s="42"/>
      <c r="H70" s="180"/>
      <c r="I70" s="42"/>
      <c r="J70" s="42"/>
      <c r="K70" s="28"/>
      <c r="L70" s="28"/>
      <c r="M70" s="28"/>
      <c r="N70" s="79"/>
      <c r="O70" s="45"/>
    </row>
    <row r="71" spans="1:15">
      <c r="A71" s="89" t="s">
        <v>247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79"/>
      <c r="O71" s="45"/>
    </row>
    <row r="72" spans="1:15">
      <c r="A72" s="8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79"/>
      <c r="O72" s="45"/>
    </row>
    <row r="73" spans="1:15">
      <c r="A73" s="87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79"/>
      <c r="O73" s="45"/>
    </row>
    <row r="74" spans="1:15">
      <c r="A74" s="88" t="s">
        <v>300</v>
      </c>
      <c r="B74" s="31"/>
      <c r="C74" s="31"/>
      <c r="D74" s="31"/>
      <c r="E74" s="28"/>
      <c r="F74" s="28"/>
      <c r="G74" s="28"/>
      <c r="H74" s="28"/>
      <c r="I74" s="28"/>
      <c r="J74" s="28"/>
      <c r="K74" s="28"/>
      <c r="L74" s="249"/>
      <c r="M74" s="249"/>
      <c r="N74" s="81"/>
      <c r="O74" s="45"/>
    </row>
    <row r="75" spans="1:15">
      <c r="A75" s="10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176"/>
      <c r="M75" s="176"/>
      <c r="N75" s="81"/>
      <c r="O75" s="45"/>
    </row>
    <row r="76" spans="1:15" ht="12.75" customHeight="1">
      <c r="A76" s="260" t="s">
        <v>312</v>
      </c>
      <c r="B76" s="261"/>
      <c r="C76" s="261"/>
      <c r="D76" s="262"/>
      <c r="E76" s="262"/>
      <c r="F76" s="262"/>
      <c r="G76" s="178"/>
      <c r="H76" s="178"/>
      <c r="I76" s="178"/>
      <c r="J76" s="178"/>
      <c r="K76" s="28"/>
      <c r="L76" s="28"/>
      <c r="M76" s="28"/>
      <c r="N76" s="79"/>
      <c r="O76" s="45"/>
    </row>
    <row r="77" spans="1:15">
      <c r="A77" s="260"/>
      <c r="B77" s="261"/>
      <c r="C77" s="261"/>
      <c r="D77" s="262"/>
      <c r="E77" s="262"/>
      <c r="F77" s="262"/>
      <c r="G77" s="178"/>
      <c r="H77" s="178"/>
      <c r="I77" s="178"/>
      <c r="J77" s="178"/>
      <c r="K77" s="28"/>
      <c r="L77" s="28"/>
      <c r="M77" s="28"/>
      <c r="N77" s="79"/>
      <c r="O77" s="45"/>
    </row>
    <row r="78" spans="1:15">
      <c r="A78" s="173"/>
      <c r="B78" s="174"/>
      <c r="C78" s="174"/>
      <c r="D78" s="175"/>
      <c r="E78" s="175"/>
      <c r="F78" s="175"/>
      <c r="G78" s="175"/>
      <c r="H78" s="175"/>
      <c r="I78" s="175"/>
      <c r="J78" s="175"/>
      <c r="K78" s="28"/>
      <c r="L78" s="28"/>
      <c r="M78" s="28"/>
      <c r="N78" s="79"/>
      <c r="O78" s="45"/>
    </row>
    <row r="79" spans="1:15">
      <c r="A79" s="87"/>
      <c r="B79" s="28"/>
      <c r="C79" s="28"/>
      <c r="D79" s="28"/>
      <c r="E79" s="179" t="s">
        <v>300</v>
      </c>
      <c r="F79" s="28"/>
      <c r="G79" s="28"/>
      <c r="H79" s="28"/>
      <c r="I79" s="28"/>
      <c r="J79" s="28"/>
      <c r="K79" s="28"/>
      <c r="L79" s="45"/>
      <c r="M79" s="28"/>
      <c r="N79" s="79"/>
      <c r="O79" s="45"/>
    </row>
    <row r="80" spans="1:15">
      <c r="A80" s="87"/>
      <c r="B80" s="28"/>
      <c r="C80" s="28"/>
      <c r="D80" s="28" t="s">
        <v>271</v>
      </c>
      <c r="E80" s="132"/>
      <c r="F80" s="28"/>
      <c r="G80" s="28"/>
      <c r="H80" s="28"/>
      <c r="I80" s="28"/>
      <c r="J80" s="28"/>
      <c r="K80" s="28"/>
      <c r="L80" s="28" t="s">
        <v>220</v>
      </c>
      <c r="M80" s="28"/>
      <c r="N80" s="79"/>
      <c r="O80" s="45"/>
    </row>
    <row r="81" spans="1:15">
      <c r="A81" s="87"/>
      <c r="B81" s="28"/>
      <c r="C81" s="28"/>
      <c r="D81" s="28" t="s">
        <v>272</v>
      </c>
      <c r="E81" s="132"/>
      <c r="F81" s="28"/>
      <c r="G81" s="28"/>
      <c r="H81" s="28"/>
      <c r="I81" s="28"/>
      <c r="J81" s="28"/>
      <c r="K81" s="28"/>
      <c r="L81" s="31"/>
      <c r="M81" s="31"/>
      <c r="N81" s="82"/>
      <c r="O81" s="45"/>
    </row>
    <row r="82" spans="1:15">
      <c r="A82" s="87"/>
      <c r="B82" s="28"/>
      <c r="C82" s="28"/>
      <c r="D82" s="28" t="s">
        <v>273</v>
      </c>
      <c r="E82" s="132"/>
      <c r="F82" s="28"/>
      <c r="G82" s="28"/>
      <c r="H82" s="28"/>
      <c r="I82" s="28"/>
      <c r="J82" s="28"/>
      <c r="K82" s="28"/>
      <c r="L82" s="31"/>
      <c r="M82" s="31"/>
      <c r="N82" s="82"/>
      <c r="O82" s="45"/>
    </row>
    <row r="83" spans="1:15">
      <c r="A83" s="87"/>
      <c r="B83" s="28"/>
      <c r="C83" s="28"/>
      <c r="D83" s="28" t="s">
        <v>274</v>
      </c>
      <c r="E83" s="132"/>
      <c r="F83" s="28"/>
      <c r="G83" s="28"/>
      <c r="H83" s="140" t="s">
        <v>324</v>
      </c>
      <c r="I83" s="39"/>
      <c r="J83" s="39"/>
      <c r="K83" s="28"/>
      <c r="L83" s="117"/>
      <c r="M83" s="117"/>
      <c r="N83" s="118"/>
      <c r="O83" s="45"/>
    </row>
    <row r="84" spans="1:15" ht="12.75" customHeight="1">
      <c r="A84" s="87"/>
      <c r="B84" s="28"/>
      <c r="C84" s="28"/>
      <c r="D84" s="28" t="s">
        <v>275</v>
      </c>
      <c r="E84" s="132"/>
      <c r="F84" s="28"/>
      <c r="G84" s="28"/>
      <c r="H84" s="259" t="str">
        <f>+"De las gallinas que hay en postura se han muerto un "&amp;VALUE(D87*100)&amp;"%."</f>
        <v>De las gallinas que hay en postura se han muerto un 0%.</v>
      </c>
      <c r="I84" s="259"/>
      <c r="J84" s="259"/>
      <c r="K84" s="30"/>
      <c r="L84" s="31"/>
      <c r="M84" s="31"/>
      <c r="N84" s="82"/>
      <c r="O84" s="45"/>
    </row>
    <row r="85" spans="1:15">
      <c r="A85" s="87"/>
      <c r="B85" s="28"/>
      <c r="C85" s="28"/>
      <c r="D85" s="28" t="s">
        <v>276</v>
      </c>
      <c r="E85" s="132"/>
      <c r="F85" s="28"/>
      <c r="G85" s="28"/>
      <c r="H85" s="259"/>
      <c r="I85" s="259"/>
      <c r="J85" s="259"/>
      <c r="K85" s="28"/>
      <c r="L85" s="31"/>
      <c r="M85" s="31"/>
      <c r="N85" s="82"/>
      <c r="O85" s="45"/>
    </row>
    <row r="86" spans="1:15">
      <c r="A86" s="47"/>
      <c r="B86" s="45"/>
      <c r="C86" s="45"/>
      <c r="D86" s="45"/>
      <c r="E86" s="93"/>
      <c r="F86" s="32"/>
      <c r="G86" s="32"/>
      <c r="H86" s="259"/>
      <c r="I86" s="259"/>
      <c r="J86" s="259"/>
      <c r="K86" s="45"/>
      <c r="L86" s="31"/>
      <c r="M86" s="31"/>
      <c r="N86" s="82"/>
      <c r="O86" s="45"/>
    </row>
    <row r="87" spans="1:15">
      <c r="A87" s="263" t="s">
        <v>300</v>
      </c>
      <c r="B87" s="264"/>
      <c r="C87" s="28" t="s">
        <v>221</v>
      </c>
      <c r="D87" s="133">
        <f>IF(SUM(E80:E85)=0,,AVERAGE(E80:E85))</f>
        <v>0</v>
      </c>
      <c r="E87" s="93"/>
      <c r="F87" s="32"/>
      <c r="G87" s="32"/>
      <c r="H87" s="259"/>
      <c r="I87" s="259"/>
      <c r="J87" s="259"/>
      <c r="K87" s="95"/>
      <c r="L87" s="31"/>
      <c r="M87" s="31"/>
      <c r="N87" s="82"/>
      <c r="O87" s="45"/>
    </row>
    <row r="88" spans="1:15">
      <c r="A88" s="87"/>
      <c r="B88" s="28"/>
      <c r="C88" s="28"/>
      <c r="D88" s="28"/>
      <c r="E88" s="28"/>
      <c r="F88" s="42"/>
      <c r="G88" s="42"/>
      <c r="H88" s="42"/>
      <c r="I88" s="42"/>
      <c r="J88" s="42"/>
      <c r="K88" s="28"/>
      <c r="L88" s="28"/>
      <c r="M88" s="28"/>
      <c r="N88" s="79"/>
      <c r="O88" s="45"/>
    </row>
    <row r="89" spans="1:15">
      <c r="A89" s="89" t="s">
        <v>247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79"/>
      <c r="O89" s="45"/>
    </row>
    <row r="90" spans="1:15">
      <c r="A90" s="87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79"/>
      <c r="O90" s="45"/>
    </row>
    <row r="91" spans="1:15">
      <c r="A91" s="87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79"/>
      <c r="O91" s="45"/>
    </row>
    <row r="92" spans="1:15">
      <c r="A92" s="88" t="s">
        <v>328</v>
      </c>
      <c r="B92" s="31"/>
      <c r="C92" s="31"/>
      <c r="D92" s="31"/>
      <c r="E92" s="28"/>
      <c r="F92" s="28"/>
      <c r="G92" s="28"/>
      <c r="H92" s="28"/>
      <c r="I92" s="28"/>
      <c r="J92" s="28"/>
      <c r="K92" s="28"/>
      <c r="L92" s="249"/>
      <c r="M92" s="249"/>
      <c r="N92" s="81"/>
      <c r="O92" s="45"/>
    </row>
    <row r="93" spans="1:15">
      <c r="A93" s="10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176"/>
      <c r="M93" s="176"/>
      <c r="N93" s="81"/>
      <c r="O93" s="45"/>
    </row>
    <row r="94" spans="1:15" ht="12.75" customHeight="1">
      <c r="A94" s="260" t="s">
        <v>326</v>
      </c>
      <c r="B94" s="261"/>
      <c r="C94" s="261"/>
      <c r="D94" s="262"/>
      <c r="E94" s="262"/>
      <c r="F94" s="262"/>
      <c r="G94" s="178"/>
      <c r="H94" s="178"/>
      <c r="I94" s="178"/>
      <c r="J94" s="178"/>
      <c r="K94" s="28"/>
      <c r="L94" s="28"/>
      <c r="M94" s="28"/>
      <c r="N94" s="79"/>
      <c r="O94" s="45"/>
    </row>
    <row r="95" spans="1:15">
      <c r="A95" s="260"/>
      <c r="B95" s="261"/>
      <c r="C95" s="261"/>
      <c r="D95" s="262"/>
      <c r="E95" s="262"/>
      <c r="F95" s="262"/>
      <c r="G95" s="178"/>
      <c r="H95" s="178"/>
      <c r="I95" s="178"/>
      <c r="J95" s="178"/>
      <c r="K95" s="28"/>
      <c r="L95" s="28"/>
      <c r="M95" s="28"/>
      <c r="N95" s="79"/>
      <c r="O95" s="45"/>
    </row>
    <row r="96" spans="1:15">
      <c r="A96" s="173"/>
      <c r="B96" s="174"/>
      <c r="C96" s="174"/>
      <c r="D96" s="175"/>
      <c r="E96" s="175"/>
      <c r="F96" s="175"/>
      <c r="G96" s="175"/>
      <c r="H96" s="175"/>
      <c r="I96" s="175"/>
      <c r="J96" s="175"/>
      <c r="K96" s="28"/>
      <c r="L96" s="28"/>
      <c r="M96" s="28"/>
      <c r="N96" s="79"/>
      <c r="O96" s="45"/>
    </row>
    <row r="97" spans="1:15">
      <c r="A97" s="87"/>
      <c r="B97" s="28"/>
      <c r="C97" s="28"/>
      <c r="D97" s="28"/>
      <c r="E97" s="179" t="s">
        <v>327</v>
      </c>
      <c r="F97" s="28"/>
      <c r="G97" s="28"/>
      <c r="H97" s="28"/>
      <c r="I97" s="28"/>
      <c r="J97" s="28"/>
      <c r="K97" s="28"/>
      <c r="L97" s="45"/>
      <c r="M97" s="28"/>
      <c r="N97" s="79"/>
      <c r="O97" s="45"/>
    </row>
    <row r="98" spans="1:15">
      <c r="A98" s="87"/>
      <c r="B98" s="28"/>
      <c r="C98" s="28"/>
      <c r="D98" s="28" t="s">
        <v>271</v>
      </c>
      <c r="E98" s="137"/>
      <c r="F98" s="28"/>
      <c r="G98" s="28"/>
      <c r="H98" s="28"/>
      <c r="I98" s="28"/>
      <c r="J98" s="28"/>
      <c r="K98" s="28"/>
      <c r="L98" s="28" t="s">
        <v>220</v>
      </c>
      <c r="M98" s="28"/>
      <c r="N98" s="79"/>
      <c r="O98" s="45"/>
    </row>
    <row r="99" spans="1:15">
      <c r="A99" s="87"/>
      <c r="B99" s="28"/>
      <c r="C99" s="28"/>
      <c r="D99" s="28" t="s">
        <v>272</v>
      </c>
      <c r="E99" s="137"/>
      <c r="F99" s="28"/>
      <c r="G99" s="28"/>
      <c r="H99" s="28"/>
      <c r="I99" s="28"/>
      <c r="J99" s="28"/>
      <c r="K99" s="28"/>
      <c r="L99" s="31"/>
      <c r="M99" s="31"/>
      <c r="N99" s="82"/>
      <c r="O99" s="45"/>
    </row>
    <row r="100" spans="1:15">
      <c r="A100" s="87"/>
      <c r="B100" s="28"/>
      <c r="C100" s="28"/>
      <c r="D100" s="28" t="s">
        <v>273</v>
      </c>
      <c r="E100" s="137"/>
      <c r="F100" s="28"/>
      <c r="G100" s="28"/>
      <c r="H100" s="28"/>
      <c r="I100" s="28"/>
      <c r="J100" s="28"/>
      <c r="K100" s="28"/>
      <c r="L100" s="31"/>
      <c r="M100" s="31"/>
      <c r="N100" s="82"/>
      <c r="O100" s="45"/>
    </row>
    <row r="101" spans="1:15">
      <c r="A101" s="87"/>
      <c r="B101" s="28"/>
      <c r="C101" s="28"/>
      <c r="D101" s="28" t="s">
        <v>274</v>
      </c>
      <c r="E101" s="137"/>
      <c r="F101" s="28"/>
      <c r="G101" s="28"/>
      <c r="H101" s="140" t="s">
        <v>324</v>
      </c>
      <c r="I101" s="39"/>
      <c r="J101" s="39"/>
      <c r="K101" s="28"/>
      <c r="L101" s="117"/>
      <c r="M101" s="117"/>
      <c r="N101" s="118"/>
      <c r="O101" s="45"/>
    </row>
    <row r="102" spans="1:15" ht="12.75" customHeight="1">
      <c r="A102" s="87"/>
      <c r="B102" s="28"/>
      <c r="C102" s="28"/>
      <c r="D102" s="28" t="s">
        <v>275</v>
      </c>
      <c r="E102" s="137"/>
      <c r="F102" s="28"/>
      <c r="G102" s="28"/>
      <c r="H102" s="259" t="str">
        <f>+"El costo invertido a las gallinas muertas fue de  $"&amp;VALUE(D105)&amp;"."</f>
        <v>El costo invertido a las gallinas muertas fue de  $0.</v>
      </c>
      <c r="I102" s="259"/>
      <c r="J102" s="259"/>
      <c r="K102" s="30"/>
      <c r="L102" s="31"/>
      <c r="M102" s="31"/>
      <c r="N102" s="82"/>
      <c r="O102" s="45"/>
    </row>
    <row r="103" spans="1:15">
      <c r="A103" s="87"/>
      <c r="B103" s="28"/>
      <c r="C103" s="28"/>
      <c r="D103" s="28" t="s">
        <v>276</v>
      </c>
      <c r="E103" s="137"/>
      <c r="F103" s="28"/>
      <c r="G103" s="28"/>
      <c r="H103" s="259"/>
      <c r="I103" s="259"/>
      <c r="J103" s="259"/>
      <c r="K103" s="28"/>
      <c r="L103" s="31"/>
      <c r="M103" s="31"/>
      <c r="N103" s="82"/>
      <c r="O103" s="45"/>
    </row>
    <row r="104" spans="1:15">
      <c r="A104" s="47"/>
      <c r="B104" s="45"/>
      <c r="C104" s="45"/>
      <c r="D104" s="45"/>
      <c r="E104" s="93"/>
      <c r="F104" s="32"/>
      <c r="G104" s="32"/>
      <c r="H104" s="259"/>
      <c r="I104" s="259"/>
      <c r="J104" s="259"/>
      <c r="K104" s="45"/>
      <c r="L104" s="31"/>
      <c r="M104" s="31"/>
      <c r="N104" s="82"/>
      <c r="O104" s="45"/>
    </row>
    <row r="105" spans="1:15">
      <c r="A105" s="263" t="s">
        <v>327</v>
      </c>
      <c r="B105" s="264"/>
      <c r="C105" s="28" t="s">
        <v>221</v>
      </c>
      <c r="D105" s="136">
        <f>SUM(E98:E103)</f>
        <v>0</v>
      </c>
      <c r="E105" s="93"/>
      <c r="F105" s="32"/>
      <c r="G105" s="32"/>
      <c r="H105" s="259"/>
      <c r="I105" s="259"/>
      <c r="J105" s="259"/>
      <c r="K105" s="95"/>
      <c r="L105" s="31"/>
      <c r="M105" s="31"/>
      <c r="N105" s="82"/>
      <c r="O105" s="45"/>
    </row>
    <row r="106" spans="1:15">
      <c r="A106" s="87"/>
      <c r="B106" s="28"/>
      <c r="C106" s="28"/>
      <c r="D106" s="28"/>
      <c r="E106" s="28"/>
      <c r="F106" s="42"/>
      <c r="G106" s="42"/>
      <c r="H106" s="42"/>
      <c r="I106" s="42"/>
      <c r="J106" s="42"/>
      <c r="K106" s="28"/>
      <c r="L106" s="28"/>
      <c r="M106" s="28"/>
      <c r="N106" s="79"/>
      <c r="O106" s="45"/>
    </row>
    <row r="107" spans="1:15">
      <c r="A107" s="89" t="s">
        <v>247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79"/>
      <c r="O107" s="45"/>
    </row>
    <row r="108" spans="1:15">
      <c r="A108" s="8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79"/>
      <c r="O108" s="45"/>
    </row>
    <row r="109" spans="1:15">
      <c r="A109" s="87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79"/>
      <c r="O109" s="45"/>
    </row>
    <row r="110" spans="1:15">
      <c r="A110" s="88" t="s">
        <v>263</v>
      </c>
      <c r="B110" s="31"/>
      <c r="C110" s="31"/>
      <c r="D110" s="31"/>
      <c r="E110" s="28"/>
      <c r="F110" s="28"/>
      <c r="G110" s="28"/>
      <c r="H110" s="28"/>
      <c r="I110" s="28"/>
      <c r="J110" s="28"/>
      <c r="K110" s="28"/>
      <c r="L110" s="249"/>
      <c r="M110" s="249"/>
      <c r="N110" s="81"/>
      <c r="O110" s="45"/>
    </row>
    <row r="111" spans="1:15">
      <c r="A111" s="10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176"/>
      <c r="M111" s="176"/>
      <c r="N111" s="81"/>
      <c r="O111" s="45"/>
    </row>
    <row r="112" spans="1:15" ht="12.75" customHeight="1">
      <c r="A112" s="260" t="s">
        <v>313</v>
      </c>
      <c r="B112" s="261"/>
      <c r="C112" s="261"/>
      <c r="D112" s="262"/>
      <c r="E112" s="262"/>
      <c r="F112" s="262"/>
      <c r="G112" s="178"/>
      <c r="H112" s="178"/>
      <c r="I112" s="178"/>
      <c r="J112" s="178"/>
      <c r="K112" s="28"/>
      <c r="L112" s="28"/>
      <c r="M112" s="28"/>
      <c r="N112" s="79"/>
      <c r="O112" s="45"/>
    </row>
    <row r="113" spans="1:15">
      <c r="A113" s="260"/>
      <c r="B113" s="261"/>
      <c r="C113" s="261"/>
      <c r="D113" s="262"/>
      <c r="E113" s="262"/>
      <c r="F113" s="262"/>
      <c r="G113" s="178"/>
      <c r="H113" s="178"/>
      <c r="I113" s="178"/>
      <c r="J113" s="178"/>
      <c r="K113" s="28"/>
      <c r="L113" s="28"/>
      <c r="M113" s="28"/>
      <c r="N113" s="79"/>
      <c r="O113" s="45"/>
    </row>
    <row r="114" spans="1:15">
      <c r="A114" s="173"/>
      <c r="B114" s="174"/>
      <c r="C114" s="174"/>
      <c r="D114" s="175"/>
      <c r="E114" s="175"/>
      <c r="F114" s="175"/>
      <c r="G114" s="175"/>
      <c r="H114" s="175"/>
      <c r="I114" s="175"/>
      <c r="J114" s="175"/>
      <c r="K114" s="28"/>
      <c r="L114" s="28"/>
      <c r="M114" s="28"/>
      <c r="N114" s="79"/>
      <c r="O114" s="45"/>
    </row>
    <row r="115" spans="1:15">
      <c r="A115" s="87"/>
      <c r="B115" s="28"/>
      <c r="C115" s="28"/>
      <c r="D115" s="28"/>
      <c r="E115" s="28" t="s">
        <v>301</v>
      </c>
      <c r="F115" s="28"/>
      <c r="G115" s="28"/>
      <c r="H115" s="28"/>
      <c r="I115" s="28"/>
      <c r="J115" s="28"/>
      <c r="K115" s="28"/>
      <c r="L115" s="28"/>
      <c r="M115" s="28"/>
      <c r="N115" s="79"/>
      <c r="O115" s="45"/>
    </row>
    <row r="116" spans="1:15">
      <c r="A116" s="87"/>
      <c r="B116" s="28"/>
      <c r="C116" s="28"/>
      <c r="D116" s="28" t="s">
        <v>271</v>
      </c>
      <c r="E116" s="134"/>
      <c r="F116" s="28"/>
      <c r="G116" s="28"/>
      <c r="H116" s="28"/>
      <c r="I116" s="28"/>
      <c r="J116" s="28"/>
      <c r="K116" s="28"/>
      <c r="L116" s="28"/>
      <c r="M116" s="28"/>
      <c r="N116" s="79"/>
      <c r="O116" s="45"/>
    </row>
    <row r="117" spans="1:15">
      <c r="A117" s="87"/>
      <c r="B117" s="28"/>
      <c r="C117" s="28"/>
      <c r="D117" s="28" t="s">
        <v>272</v>
      </c>
      <c r="E117" s="134"/>
      <c r="F117" s="28"/>
      <c r="G117" s="28"/>
      <c r="H117" s="28"/>
      <c r="I117" s="28"/>
      <c r="J117" s="28"/>
      <c r="K117" s="28"/>
      <c r="L117" s="28" t="s">
        <v>220</v>
      </c>
      <c r="M117" s="28"/>
      <c r="N117" s="79"/>
      <c r="O117" s="45"/>
    </row>
    <row r="118" spans="1:15">
      <c r="A118" s="87"/>
      <c r="B118" s="28"/>
      <c r="C118" s="28"/>
      <c r="D118" s="28" t="s">
        <v>273</v>
      </c>
      <c r="E118" s="134"/>
      <c r="F118" s="28"/>
      <c r="G118" s="28"/>
      <c r="H118" s="28"/>
      <c r="I118" s="28"/>
      <c r="J118" s="28"/>
      <c r="K118" s="28"/>
      <c r="L118" s="31"/>
      <c r="M118" s="31"/>
      <c r="N118" s="82"/>
      <c r="O118" s="45"/>
    </row>
    <row r="119" spans="1:15">
      <c r="A119" s="87"/>
      <c r="B119" s="28"/>
      <c r="C119" s="28"/>
      <c r="D119" s="28" t="s">
        <v>274</v>
      </c>
      <c r="E119" s="134"/>
      <c r="F119" s="28"/>
      <c r="G119" s="28"/>
      <c r="H119" s="140" t="s">
        <v>324</v>
      </c>
      <c r="I119" s="39"/>
      <c r="J119" s="39"/>
      <c r="K119" s="28"/>
      <c r="L119" s="31"/>
      <c r="M119" s="31"/>
      <c r="N119" s="82"/>
      <c r="O119" s="45"/>
    </row>
    <row r="120" spans="1:15" ht="12.75" customHeight="1">
      <c r="A120" s="87"/>
      <c r="B120" s="28"/>
      <c r="C120" s="28"/>
      <c r="D120" s="28" t="s">
        <v>275</v>
      </c>
      <c r="E120" s="134"/>
      <c r="F120" s="28"/>
      <c r="G120" s="28"/>
      <c r="H120" s="259" t="str">
        <f>+"El porcentaje de postura es de "&amp;VALUE(D123)&amp;"  huevos al día por gallina."</f>
        <v>El porcentaje de postura es de 0  huevos al día por gallina.</v>
      </c>
      <c r="I120" s="259"/>
      <c r="J120" s="259"/>
      <c r="K120" s="30"/>
      <c r="L120" s="31"/>
      <c r="M120" s="31"/>
      <c r="N120" s="82"/>
      <c r="O120" s="45"/>
    </row>
    <row r="121" spans="1:15">
      <c r="A121" s="87"/>
      <c r="B121" s="28"/>
      <c r="C121" s="28"/>
      <c r="D121" s="28" t="s">
        <v>276</v>
      </c>
      <c r="E121" s="134"/>
      <c r="F121" s="28"/>
      <c r="G121" s="28"/>
      <c r="H121" s="259"/>
      <c r="I121" s="259"/>
      <c r="J121" s="259"/>
      <c r="K121" s="28"/>
      <c r="L121" s="31"/>
      <c r="M121" s="31"/>
      <c r="N121" s="82"/>
      <c r="O121" s="45"/>
    </row>
    <row r="122" spans="1:15">
      <c r="A122" s="47"/>
      <c r="B122" s="45"/>
      <c r="C122" s="45"/>
      <c r="D122" s="93"/>
      <c r="E122" s="93"/>
      <c r="F122" s="32"/>
      <c r="G122" s="32"/>
      <c r="H122" s="259"/>
      <c r="I122" s="259"/>
      <c r="J122" s="259"/>
      <c r="K122" s="45"/>
      <c r="L122" s="31"/>
      <c r="M122" s="31"/>
      <c r="N122" s="82"/>
      <c r="O122" s="45"/>
    </row>
    <row r="123" spans="1:15">
      <c r="A123" s="263" t="s">
        <v>263</v>
      </c>
      <c r="B123" s="264"/>
      <c r="C123" s="28" t="s">
        <v>221</v>
      </c>
      <c r="D123" s="135">
        <f>IF(SUM(E116:E121)=0,,AVERAGE(E116:E121))</f>
        <v>0</v>
      </c>
      <c r="E123" s="93"/>
      <c r="F123" s="32"/>
      <c r="G123" s="32"/>
      <c r="H123" s="259"/>
      <c r="I123" s="259"/>
      <c r="J123" s="259"/>
      <c r="K123" s="96"/>
      <c r="L123" s="31"/>
      <c r="M123" s="31"/>
      <c r="N123" s="82"/>
      <c r="O123" s="45"/>
    </row>
    <row r="124" spans="1:15">
      <c r="A124" s="87"/>
      <c r="B124" s="28"/>
      <c r="C124" s="28"/>
      <c r="D124" s="28"/>
      <c r="E124" s="28"/>
      <c r="F124" s="42"/>
      <c r="G124" s="42"/>
      <c r="H124" s="42"/>
      <c r="I124" s="42"/>
      <c r="J124" s="42"/>
      <c r="K124" s="28"/>
      <c r="L124" s="28"/>
      <c r="M124" s="28"/>
      <c r="N124" s="79"/>
      <c r="O124" s="45"/>
    </row>
    <row r="125" spans="1:15">
      <c r="A125" s="89" t="s">
        <v>247</v>
      </c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79"/>
      <c r="O125" s="45"/>
    </row>
    <row r="126" spans="1:15">
      <c r="A126" s="87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79"/>
      <c r="O126" s="45"/>
    </row>
    <row r="127" spans="1:15">
      <c r="A127" s="87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79"/>
      <c r="O127" s="45"/>
    </row>
    <row r="128" spans="1:15">
      <c r="A128" s="88" t="s">
        <v>283</v>
      </c>
      <c r="B128" s="31"/>
      <c r="C128" s="31"/>
      <c r="D128" s="31"/>
      <c r="E128" s="28"/>
      <c r="F128" s="28"/>
      <c r="G128" s="28"/>
      <c r="H128" s="28"/>
      <c r="I128" s="28"/>
      <c r="J128" s="28"/>
      <c r="K128" s="28"/>
      <c r="L128" s="249"/>
      <c r="M128" s="249"/>
      <c r="N128" s="81"/>
      <c r="O128" s="45"/>
    </row>
    <row r="129" spans="1:15">
      <c r="A129" s="87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45"/>
      <c r="M129" s="45"/>
      <c r="N129" s="119"/>
      <c r="O129" s="45"/>
    </row>
    <row r="130" spans="1:15" ht="12.75" customHeight="1">
      <c r="A130" s="260" t="s">
        <v>314</v>
      </c>
      <c r="B130" s="261"/>
      <c r="C130" s="261"/>
      <c r="D130" s="262"/>
      <c r="E130" s="262"/>
      <c r="F130" s="262"/>
      <c r="G130" s="178"/>
      <c r="H130" s="178"/>
      <c r="I130" s="178"/>
      <c r="J130" s="178"/>
      <c r="K130" s="28"/>
      <c r="L130" s="45"/>
      <c r="M130" s="45"/>
      <c r="N130" s="119"/>
      <c r="O130" s="45"/>
    </row>
    <row r="131" spans="1:15" ht="12.75" customHeight="1">
      <c r="A131" s="260"/>
      <c r="B131" s="261"/>
      <c r="C131" s="261"/>
      <c r="D131" s="262"/>
      <c r="E131" s="262"/>
      <c r="F131" s="262"/>
      <c r="G131" s="178"/>
      <c r="H131" s="178"/>
      <c r="I131" s="178"/>
      <c r="J131" s="178"/>
      <c r="K131" s="28"/>
      <c r="L131" s="45"/>
      <c r="M131" s="45"/>
      <c r="N131" s="119"/>
      <c r="O131" s="45"/>
    </row>
    <row r="132" spans="1:15">
      <c r="A132" s="173"/>
      <c r="B132" s="174"/>
      <c r="C132" s="174"/>
      <c r="D132" s="175"/>
      <c r="E132" s="175"/>
      <c r="F132" s="175"/>
      <c r="G132" s="175"/>
      <c r="H132" s="175"/>
      <c r="I132" s="175"/>
      <c r="J132" s="175"/>
      <c r="K132" s="28"/>
      <c r="L132" s="45"/>
      <c r="M132" s="45"/>
      <c r="N132" s="119"/>
      <c r="O132" s="45"/>
    </row>
    <row r="133" spans="1:15">
      <c r="A133" s="173"/>
      <c r="B133" s="174"/>
      <c r="C133" s="174"/>
      <c r="D133" s="28"/>
      <c r="E133" s="28" t="s">
        <v>331</v>
      </c>
      <c r="F133" s="175"/>
      <c r="G133" s="175"/>
      <c r="H133" s="175"/>
      <c r="I133" s="175"/>
      <c r="J133" s="175"/>
      <c r="K133" s="28"/>
      <c r="L133" s="45"/>
      <c r="M133" s="45"/>
      <c r="N133" s="119"/>
      <c r="O133" s="45"/>
    </row>
    <row r="134" spans="1:15">
      <c r="A134" s="173"/>
      <c r="B134" s="174"/>
      <c r="C134" s="174"/>
      <c r="D134" s="28" t="s">
        <v>271</v>
      </c>
      <c r="E134" s="134"/>
      <c r="F134" s="175"/>
      <c r="G134" s="175"/>
      <c r="H134" s="175"/>
      <c r="I134" s="175"/>
      <c r="J134" s="175"/>
      <c r="K134" s="28"/>
      <c r="L134" s="45"/>
      <c r="M134" s="45"/>
      <c r="N134" s="119"/>
      <c r="O134" s="45"/>
    </row>
    <row r="135" spans="1:15">
      <c r="A135" s="173"/>
      <c r="B135" s="174"/>
      <c r="C135" s="174"/>
      <c r="D135" s="28" t="s">
        <v>272</v>
      </c>
      <c r="E135" s="134"/>
      <c r="F135" s="175"/>
      <c r="G135" s="175"/>
      <c r="H135" s="175"/>
      <c r="I135" s="175"/>
      <c r="J135" s="175"/>
      <c r="K135" s="28"/>
      <c r="L135" s="28" t="s">
        <v>220</v>
      </c>
      <c r="M135" s="28"/>
      <c r="N135" s="79"/>
      <c r="O135" s="45"/>
    </row>
    <row r="136" spans="1:15">
      <c r="A136" s="173"/>
      <c r="B136" s="174"/>
      <c r="C136" s="174"/>
      <c r="D136" s="28" t="s">
        <v>273</v>
      </c>
      <c r="E136" s="134"/>
      <c r="F136" s="175"/>
      <c r="G136" s="175"/>
      <c r="H136" s="175"/>
      <c r="I136" s="175"/>
      <c r="J136" s="175"/>
      <c r="K136" s="28"/>
      <c r="L136" s="31"/>
      <c r="M136" s="31"/>
      <c r="N136" s="82"/>
      <c r="O136" s="45"/>
    </row>
    <row r="137" spans="1:15">
      <c r="A137" s="173"/>
      <c r="B137" s="174"/>
      <c r="C137" s="174"/>
      <c r="D137" s="28" t="s">
        <v>274</v>
      </c>
      <c r="E137" s="134"/>
      <c r="F137" s="175"/>
      <c r="G137" s="175"/>
      <c r="H137" s="140" t="s">
        <v>324</v>
      </c>
      <c r="I137" s="39"/>
      <c r="J137" s="39"/>
      <c r="K137" s="28"/>
      <c r="L137" s="31"/>
      <c r="M137" s="31"/>
      <c r="N137" s="82"/>
      <c r="O137" s="45"/>
    </row>
    <row r="138" spans="1:15" ht="12.75" customHeight="1">
      <c r="A138" s="173"/>
      <c r="B138" s="174"/>
      <c r="C138" s="174"/>
      <c r="D138" s="28" t="s">
        <v>275</v>
      </c>
      <c r="E138" s="134"/>
      <c r="F138" s="175"/>
      <c r="G138" s="175"/>
      <c r="H138" s="259" t="str">
        <f>+"El peso en promedio de una caja recolectada es de "&amp;VALUE(D141)&amp;" KG."</f>
        <v>El peso en promedio de una caja recolectada es de 0 KG.</v>
      </c>
      <c r="I138" s="259"/>
      <c r="J138" s="259"/>
      <c r="K138" s="28"/>
      <c r="L138" s="31"/>
      <c r="M138" s="31"/>
      <c r="N138" s="82"/>
      <c r="O138" s="45"/>
    </row>
    <row r="139" spans="1:15" ht="12.75" customHeight="1">
      <c r="A139" s="173"/>
      <c r="B139" s="174"/>
      <c r="C139" s="174"/>
      <c r="D139" s="28" t="s">
        <v>276</v>
      </c>
      <c r="E139" s="134"/>
      <c r="F139" s="175"/>
      <c r="G139" s="175"/>
      <c r="H139" s="259"/>
      <c r="I139" s="259"/>
      <c r="J139" s="259"/>
      <c r="K139" s="28"/>
      <c r="L139" s="31"/>
      <c r="M139" s="31"/>
      <c r="N139" s="82"/>
      <c r="O139" s="45"/>
    </row>
    <row r="140" spans="1:15">
      <c r="A140" s="173"/>
      <c r="B140" s="174"/>
      <c r="C140" s="174"/>
      <c r="D140" s="175"/>
      <c r="E140" s="175"/>
      <c r="F140" s="175"/>
      <c r="G140" s="175"/>
      <c r="H140" s="259"/>
      <c r="I140" s="259"/>
      <c r="J140" s="259"/>
      <c r="K140" s="28"/>
      <c r="L140" s="31"/>
      <c r="M140" s="31"/>
      <c r="N140" s="82"/>
      <c r="O140" s="45"/>
    </row>
    <row r="141" spans="1:15">
      <c r="A141" s="263" t="s">
        <v>293</v>
      </c>
      <c r="B141" s="264"/>
      <c r="C141" s="28" t="s">
        <v>221</v>
      </c>
      <c r="D141" s="135">
        <f>IF(SUM(E134:E139)=0,,AVERAGE(E134:E139))</f>
        <v>0</v>
      </c>
      <c r="E141" s="93"/>
      <c r="F141" s="32"/>
      <c r="G141" s="32"/>
      <c r="H141" s="259"/>
      <c r="I141" s="259"/>
      <c r="J141" s="259"/>
      <c r="K141" s="104"/>
      <c r="L141" s="31"/>
      <c r="M141" s="31"/>
      <c r="N141" s="82"/>
      <c r="O141" s="45"/>
    </row>
    <row r="142" spans="1:15">
      <c r="A142" s="87"/>
      <c r="B142" s="28"/>
      <c r="C142" s="28"/>
      <c r="D142" s="93"/>
      <c r="E142" s="93"/>
      <c r="F142" s="32"/>
      <c r="G142" s="32"/>
      <c r="H142" s="32"/>
      <c r="I142" s="32"/>
      <c r="J142" s="32"/>
      <c r="K142" s="109"/>
      <c r="L142" s="28"/>
      <c r="M142" s="28"/>
      <c r="N142" s="79"/>
      <c r="O142" s="45"/>
    </row>
    <row r="143" spans="1:15">
      <c r="A143" s="87"/>
      <c r="B143" s="28"/>
      <c r="C143" s="28"/>
      <c r="D143" s="78"/>
      <c r="E143" s="179"/>
      <c r="F143" s="78"/>
      <c r="G143" s="78"/>
      <c r="H143" s="78"/>
      <c r="I143" s="78"/>
      <c r="J143" s="78"/>
      <c r="K143" s="110"/>
      <c r="L143" s="28"/>
      <c r="M143" s="28"/>
      <c r="N143" s="79"/>
      <c r="O143" s="45"/>
    </row>
    <row r="144" spans="1:15">
      <c r="A144" s="89" t="s">
        <v>246</v>
      </c>
      <c r="B144" s="28"/>
      <c r="C144" s="28"/>
      <c r="D144" s="28"/>
      <c r="E144" s="28"/>
      <c r="F144" s="78"/>
      <c r="G144" s="78"/>
      <c r="H144" s="78"/>
      <c r="I144" s="78"/>
      <c r="J144" s="78"/>
      <c r="K144" s="28"/>
      <c r="L144" s="28"/>
      <c r="M144" s="28"/>
      <c r="N144" s="79"/>
      <c r="O144" s="45"/>
    </row>
    <row r="145" spans="1:15">
      <c r="A145" s="87"/>
      <c r="B145" s="28"/>
      <c r="C145" s="28"/>
      <c r="D145" s="28"/>
      <c r="E145" s="28"/>
      <c r="F145" s="78"/>
      <c r="G145" s="78"/>
      <c r="H145" s="78"/>
      <c r="I145" s="78"/>
      <c r="J145" s="78"/>
      <c r="K145" s="77"/>
      <c r="L145" s="28"/>
      <c r="M145" s="28"/>
      <c r="N145" s="79"/>
      <c r="O145" s="45"/>
    </row>
    <row r="146" spans="1:15">
      <c r="A146" s="87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79"/>
      <c r="O146" s="45"/>
    </row>
    <row r="147" spans="1:15">
      <c r="A147" s="88" t="s">
        <v>282</v>
      </c>
      <c r="B147" s="31"/>
      <c r="C147" s="31"/>
      <c r="D147" s="31"/>
      <c r="E147" s="28"/>
      <c r="F147" s="28"/>
      <c r="G147" s="28"/>
      <c r="H147" s="28"/>
      <c r="I147" s="28"/>
      <c r="J147" s="28"/>
      <c r="K147" s="28"/>
      <c r="L147" s="28"/>
      <c r="M147" s="28"/>
      <c r="N147" s="79"/>
      <c r="O147" s="45"/>
    </row>
    <row r="148" spans="1:15">
      <c r="A148" s="10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79"/>
      <c r="O148" s="45"/>
    </row>
    <row r="149" spans="1:15" ht="12.75" customHeight="1">
      <c r="A149" s="246" t="s">
        <v>315</v>
      </c>
      <c r="B149" s="247"/>
      <c r="C149" s="247"/>
      <c r="D149" s="248"/>
      <c r="E149" s="248"/>
      <c r="F149" s="248"/>
      <c r="G149" s="175"/>
      <c r="H149" s="175"/>
      <c r="I149" s="175"/>
      <c r="J149" s="175"/>
      <c r="K149" s="28"/>
      <c r="L149" s="28"/>
      <c r="M149" s="28"/>
      <c r="N149" s="79"/>
      <c r="O149" s="45"/>
    </row>
    <row r="150" spans="1:15">
      <c r="A150" s="246"/>
      <c r="B150" s="247"/>
      <c r="C150" s="247"/>
      <c r="D150" s="248"/>
      <c r="E150" s="248"/>
      <c r="F150" s="248"/>
      <c r="G150" s="175"/>
      <c r="H150" s="175"/>
      <c r="I150" s="175"/>
      <c r="J150" s="175"/>
      <c r="K150" s="28"/>
      <c r="L150" s="28"/>
      <c r="M150" s="28"/>
      <c r="N150" s="79"/>
      <c r="O150" s="45"/>
    </row>
    <row r="151" spans="1:15" ht="12.75" customHeight="1">
      <c r="A151" s="173"/>
      <c r="B151" s="174"/>
      <c r="C151" s="174"/>
      <c r="D151" s="175"/>
      <c r="E151" s="175"/>
      <c r="F151" s="175"/>
      <c r="G151" s="175"/>
      <c r="H151" s="175"/>
      <c r="I151" s="175"/>
      <c r="J151" s="175"/>
      <c r="K151" s="28"/>
      <c r="L151" s="28"/>
      <c r="M151" s="28"/>
      <c r="N151" s="79"/>
      <c r="O151" s="45"/>
    </row>
    <row r="152" spans="1:15">
      <c r="A152" s="87"/>
      <c r="B152" s="28"/>
      <c r="C152" s="28"/>
      <c r="D152" s="28"/>
      <c r="E152" s="138" t="s">
        <v>281</v>
      </c>
      <c r="F152" s="28"/>
      <c r="G152" s="28"/>
      <c r="H152" s="28"/>
      <c r="I152" s="28"/>
      <c r="J152" s="28"/>
      <c r="K152" s="28"/>
      <c r="L152" s="28"/>
      <c r="M152" s="28"/>
      <c r="N152" s="79"/>
      <c r="O152" s="45"/>
    </row>
    <row r="153" spans="1:15">
      <c r="A153" s="87"/>
      <c r="B153" s="28"/>
      <c r="C153" s="28"/>
      <c r="D153" s="28" t="s">
        <v>271</v>
      </c>
      <c r="E153" s="134"/>
      <c r="F153" s="28"/>
      <c r="G153" s="28"/>
      <c r="H153" s="28"/>
      <c r="I153" s="28"/>
      <c r="J153" s="28"/>
      <c r="K153" s="28"/>
      <c r="L153" s="28"/>
      <c r="M153" s="28"/>
      <c r="N153" s="79"/>
      <c r="O153" s="45"/>
    </row>
    <row r="154" spans="1:15">
      <c r="A154" s="87"/>
      <c r="B154" s="28"/>
      <c r="C154" s="28"/>
      <c r="D154" s="28" t="s">
        <v>272</v>
      </c>
      <c r="E154" s="134"/>
      <c r="F154" s="28"/>
      <c r="G154" s="28"/>
      <c r="H154" s="28"/>
      <c r="I154" s="28"/>
      <c r="J154" s="28"/>
      <c r="K154" s="28"/>
      <c r="L154" s="28"/>
      <c r="M154" s="28"/>
      <c r="N154" s="79"/>
      <c r="O154" s="45"/>
    </row>
    <row r="155" spans="1:15">
      <c r="A155" s="87"/>
      <c r="B155" s="28"/>
      <c r="C155" s="28"/>
      <c r="D155" s="28" t="s">
        <v>273</v>
      </c>
      <c r="E155" s="134"/>
      <c r="F155" s="28"/>
      <c r="G155" s="28"/>
      <c r="H155" s="28"/>
      <c r="I155" s="28"/>
      <c r="J155" s="28"/>
      <c r="K155" s="28"/>
      <c r="L155" s="28"/>
      <c r="M155" s="28"/>
      <c r="N155" s="79"/>
      <c r="O155" s="45"/>
    </row>
    <row r="156" spans="1:15">
      <c r="A156" s="87"/>
      <c r="B156" s="28"/>
      <c r="C156" s="28"/>
      <c r="D156" s="28" t="s">
        <v>274</v>
      </c>
      <c r="E156" s="134"/>
      <c r="F156" s="28"/>
      <c r="G156" s="28"/>
      <c r="H156" s="140" t="s">
        <v>324</v>
      </c>
      <c r="I156" s="39"/>
      <c r="J156" s="39"/>
      <c r="K156" s="28"/>
      <c r="L156" s="28" t="s">
        <v>220</v>
      </c>
      <c r="M156" s="28"/>
      <c r="N156" s="79"/>
      <c r="O156" s="45"/>
    </row>
    <row r="157" spans="1:15" ht="12.75" customHeight="1">
      <c r="A157" s="87"/>
      <c r="B157" s="28"/>
      <c r="C157" s="28"/>
      <c r="D157" s="28" t="s">
        <v>275</v>
      </c>
      <c r="E157" s="134"/>
      <c r="F157" s="28"/>
      <c r="G157" s="28"/>
      <c r="H157" s="259" t="str">
        <f>+"Los kilos de alimento que consumío una gallina en el mes fue "&amp;VALUE(D160)&amp;" KG."</f>
        <v>Los kilos de alimento que consumío una gallina en el mes fue 0 KG.</v>
      </c>
      <c r="I157" s="259"/>
      <c r="J157" s="259"/>
      <c r="K157" s="28"/>
      <c r="L157" s="31"/>
      <c r="M157" s="31"/>
      <c r="N157" s="82"/>
      <c r="O157" s="45"/>
    </row>
    <row r="158" spans="1:15">
      <c r="A158" s="87"/>
      <c r="B158" s="28"/>
      <c r="C158" s="28"/>
      <c r="D158" s="28" t="s">
        <v>276</v>
      </c>
      <c r="E158" s="134"/>
      <c r="F158" s="28"/>
      <c r="G158" s="28"/>
      <c r="H158" s="259"/>
      <c r="I158" s="259"/>
      <c r="J158" s="259"/>
      <c r="K158" s="28"/>
      <c r="L158" s="31"/>
      <c r="M158" s="31"/>
      <c r="N158" s="82"/>
      <c r="O158" s="45"/>
    </row>
    <row r="159" spans="1:15" ht="12.75" customHeight="1">
      <c r="A159" s="87"/>
      <c r="B159" s="28"/>
      <c r="C159" s="28"/>
      <c r="D159" s="28"/>
      <c r="E159" s="28"/>
      <c r="F159" s="28"/>
      <c r="G159" s="28"/>
      <c r="H159" s="259"/>
      <c r="I159" s="259"/>
      <c r="J159" s="259"/>
      <c r="K159" s="28"/>
      <c r="L159" s="31"/>
      <c r="M159" s="31"/>
      <c r="N159" s="82"/>
      <c r="O159" s="45"/>
    </row>
    <row r="160" spans="1:15">
      <c r="A160" s="263" t="s">
        <v>282</v>
      </c>
      <c r="B160" s="264"/>
      <c r="C160" s="28" t="s">
        <v>221</v>
      </c>
      <c r="D160" s="135">
        <f>IF(SUM(E153:E158)=0,,AVERAGE(E153:E158))</f>
        <v>0</v>
      </c>
      <c r="E160" s="93"/>
      <c r="F160" s="93"/>
      <c r="G160" s="93"/>
      <c r="H160" s="259"/>
      <c r="I160" s="259"/>
      <c r="J160" s="259"/>
      <c r="K160" s="45"/>
      <c r="L160" s="31"/>
      <c r="M160" s="31"/>
      <c r="N160" s="82"/>
    </row>
    <row r="161" spans="1:14">
      <c r="A161" s="87"/>
      <c r="B161" s="28"/>
      <c r="C161" s="28"/>
      <c r="D161" s="93"/>
      <c r="E161" s="93"/>
      <c r="F161" s="111"/>
      <c r="G161" s="111"/>
      <c r="H161" s="111"/>
      <c r="I161" s="111"/>
      <c r="J161" s="111"/>
      <c r="K161" s="96"/>
      <c r="L161" s="31"/>
      <c r="M161" s="31"/>
      <c r="N161" s="82"/>
    </row>
    <row r="162" spans="1:14">
      <c r="A162" s="87"/>
      <c r="B162" s="28"/>
      <c r="C162" s="28"/>
      <c r="D162" s="179"/>
      <c r="E162" s="179"/>
      <c r="F162" s="179"/>
      <c r="G162" s="179"/>
      <c r="H162" s="179"/>
      <c r="I162" s="179"/>
      <c r="J162" s="179"/>
      <c r="K162" s="48"/>
      <c r="L162" s="31"/>
      <c r="M162" s="31"/>
      <c r="N162" s="82"/>
    </row>
    <row r="163" spans="1:14">
      <c r="A163" s="47"/>
      <c r="B163" s="28"/>
      <c r="C163" s="28"/>
      <c r="D163" s="28"/>
      <c r="E163" s="28"/>
      <c r="F163" s="33"/>
      <c r="G163" s="33"/>
      <c r="H163" s="33"/>
      <c r="I163" s="33"/>
      <c r="J163" s="33"/>
      <c r="K163" s="28"/>
      <c r="L163" s="28"/>
      <c r="M163" s="28"/>
      <c r="N163" s="79"/>
    </row>
    <row r="164" spans="1:14" ht="12.75" customHeight="1">
      <c r="A164" s="89" t="s">
        <v>246</v>
      </c>
      <c r="B164" s="39"/>
      <c r="C164" s="39"/>
      <c r="D164" s="28"/>
      <c r="E164" s="38"/>
      <c r="F164" s="33"/>
      <c r="G164" s="33"/>
      <c r="H164" s="33"/>
      <c r="I164" s="33"/>
      <c r="J164" s="33"/>
      <c r="K164" s="45"/>
      <c r="L164" s="39"/>
      <c r="M164" s="39"/>
      <c r="N164" s="80"/>
    </row>
    <row r="165" spans="1:14">
      <c r="A165" s="89"/>
      <c r="B165" s="39"/>
      <c r="C165" s="39"/>
      <c r="D165" s="28"/>
      <c r="E165" s="38"/>
      <c r="F165" s="33"/>
      <c r="G165" s="33"/>
      <c r="H165" s="33"/>
      <c r="I165" s="33"/>
      <c r="J165" s="33"/>
      <c r="K165" s="45"/>
      <c r="L165" s="39"/>
      <c r="M165" s="39"/>
      <c r="N165" s="80"/>
    </row>
    <row r="166" spans="1:14">
      <c r="A166" s="91"/>
      <c r="B166" s="39"/>
      <c r="C166" s="39"/>
      <c r="D166" s="28"/>
      <c r="E166" s="38"/>
      <c r="F166" s="33"/>
      <c r="G166" s="33"/>
      <c r="H166" s="33"/>
      <c r="I166" s="33"/>
      <c r="J166" s="33"/>
      <c r="K166" s="83"/>
      <c r="L166" s="39"/>
      <c r="M166" s="39"/>
      <c r="N166" s="80"/>
    </row>
    <row r="167" spans="1:14">
      <c r="A167" s="88" t="s">
        <v>292</v>
      </c>
      <c r="B167" s="31"/>
      <c r="C167" s="31"/>
      <c r="D167" s="31"/>
      <c r="E167" s="28"/>
      <c r="F167" s="28"/>
      <c r="G167" s="28"/>
      <c r="H167" s="28"/>
      <c r="I167" s="28"/>
      <c r="J167" s="28"/>
      <c r="K167" s="28"/>
      <c r="L167" s="249"/>
      <c r="M167" s="249"/>
      <c r="N167" s="81"/>
    </row>
    <row r="168" spans="1:14">
      <c r="A168" s="10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176"/>
      <c r="M168" s="176"/>
      <c r="N168" s="81"/>
    </row>
    <row r="169" spans="1:14" ht="12.75" customHeight="1">
      <c r="A169" s="260" t="s">
        <v>316</v>
      </c>
      <c r="B169" s="261"/>
      <c r="C169" s="261"/>
      <c r="D169" s="262"/>
      <c r="E169" s="262"/>
      <c r="F169" s="262"/>
      <c r="G169" s="178"/>
      <c r="H169" s="178"/>
      <c r="I169" s="178"/>
      <c r="J169" s="178"/>
      <c r="K169" s="28"/>
      <c r="L169" s="45"/>
      <c r="M169" s="28"/>
      <c r="N169" s="79"/>
    </row>
    <row r="170" spans="1:14">
      <c r="A170" s="260"/>
      <c r="B170" s="261"/>
      <c r="C170" s="261"/>
      <c r="D170" s="262"/>
      <c r="E170" s="262"/>
      <c r="F170" s="262"/>
      <c r="G170" s="178"/>
      <c r="H170" s="178"/>
      <c r="I170" s="178"/>
      <c r="J170" s="178"/>
      <c r="K170" s="28"/>
      <c r="L170" s="28"/>
      <c r="M170" s="28"/>
      <c r="N170" s="79"/>
    </row>
    <row r="171" spans="1:14" ht="12.75" customHeight="1">
      <c r="A171" s="173"/>
      <c r="B171" s="174"/>
      <c r="C171" s="174"/>
      <c r="D171" s="175"/>
      <c r="E171" s="175"/>
      <c r="F171" s="175"/>
      <c r="G171" s="175"/>
      <c r="H171" s="175"/>
      <c r="I171" s="175"/>
      <c r="J171" s="175"/>
      <c r="K171" s="28"/>
      <c r="L171" s="28"/>
      <c r="M171" s="28"/>
      <c r="N171" s="79"/>
    </row>
    <row r="172" spans="1:14">
      <c r="A172" s="87"/>
      <c r="B172" s="28"/>
      <c r="C172" s="28"/>
      <c r="D172" s="28"/>
      <c r="E172" s="28" t="s">
        <v>302</v>
      </c>
      <c r="F172" s="28"/>
      <c r="G172" s="28"/>
      <c r="H172" s="28"/>
      <c r="I172" s="28"/>
      <c r="J172" s="28"/>
      <c r="K172" s="28"/>
      <c r="L172" s="28"/>
      <c r="M172" s="28"/>
      <c r="N172" s="79"/>
    </row>
    <row r="173" spans="1:14">
      <c r="A173" s="87"/>
      <c r="B173" s="28"/>
      <c r="C173" s="28"/>
      <c r="D173" s="28" t="s">
        <v>271</v>
      </c>
      <c r="E173" s="137"/>
      <c r="F173" s="28"/>
      <c r="G173" s="28"/>
      <c r="H173" s="28"/>
      <c r="I173" s="28"/>
      <c r="J173" s="28"/>
      <c r="K173" s="28"/>
      <c r="L173" s="28"/>
      <c r="M173" s="28"/>
      <c r="N173" s="79"/>
    </row>
    <row r="174" spans="1:14">
      <c r="A174" s="87"/>
      <c r="B174" s="28"/>
      <c r="C174" s="28"/>
      <c r="D174" s="28" t="s">
        <v>272</v>
      </c>
      <c r="E174" s="137"/>
      <c r="F174" s="28"/>
      <c r="G174" s="28"/>
      <c r="H174" s="28"/>
      <c r="I174" s="28"/>
      <c r="J174" s="28"/>
      <c r="K174" s="28"/>
      <c r="L174" s="28"/>
      <c r="M174" s="28"/>
      <c r="N174" s="79"/>
    </row>
    <row r="175" spans="1:14">
      <c r="A175" s="87"/>
      <c r="B175" s="28"/>
      <c r="C175" s="28"/>
      <c r="D175" s="28" t="s">
        <v>273</v>
      </c>
      <c r="E175" s="137"/>
      <c r="F175" s="28"/>
      <c r="G175" s="28"/>
      <c r="H175" s="28"/>
      <c r="I175" s="28"/>
      <c r="J175" s="28"/>
      <c r="K175" s="28"/>
      <c r="L175" s="28"/>
      <c r="M175" s="28"/>
      <c r="N175" s="79"/>
    </row>
    <row r="176" spans="1:14">
      <c r="A176" s="87"/>
      <c r="B176" s="28"/>
      <c r="C176" s="28"/>
      <c r="D176" s="28" t="s">
        <v>274</v>
      </c>
      <c r="E176" s="137"/>
      <c r="F176" s="28"/>
      <c r="G176" s="28"/>
      <c r="H176" s="140" t="s">
        <v>324</v>
      </c>
      <c r="I176" s="39"/>
      <c r="J176" s="39"/>
      <c r="K176" s="28"/>
      <c r="L176" s="28" t="s">
        <v>220</v>
      </c>
      <c r="M176" s="28"/>
      <c r="N176" s="79"/>
    </row>
    <row r="177" spans="1:14" ht="12.75" customHeight="1">
      <c r="A177" s="87"/>
      <c r="B177" s="28"/>
      <c r="C177" s="28"/>
      <c r="D177" s="28" t="s">
        <v>275</v>
      </c>
      <c r="E177" s="137"/>
      <c r="F177" s="28"/>
      <c r="G177" s="28"/>
      <c r="H177" s="259" t="str">
        <f>+"El costo del consumo de alimento en el mes de una gallina es $"&amp;VALUE(D180)&amp;"."</f>
        <v>El costo del consumo de alimento en el mes de una gallina es $0.</v>
      </c>
      <c r="I177" s="259"/>
      <c r="J177" s="259"/>
      <c r="K177" s="28"/>
      <c r="L177" s="31"/>
      <c r="M177" s="31"/>
      <c r="N177" s="82"/>
    </row>
    <row r="178" spans="1:14">
      <c r="A178" s="87"/>
      <c r="B178" s="28"/>
      <c r="C178" s="28"/>
      <c r="D178" s="28" t="s">
        <v>276</v>
      </c>
      <c r="E178" s="137"/>
      <c r="F178" s="28"/>
      <c r="G178" s="28"/>
      <c r="H178" s="259"/>
      <c r="I178" s="259"/>
      <c r="J178" s="259"/>
      <c r="K178" s="28"/>
      <c r="L178" s="31"/>
      <c r="M178" s="31"/>
      <c r="N178" s="82"/>
    </row>
    <row r="179" spans="1:14" ht="12.75" customHeight="1">
      <c r="A179" s="87"/>
      <c r="B179" s="28"/>
      <c r="C179" s="28"/>
      <c r="D179" s="28"/>
      <c r="E179" s="28"/>
      <c r="F179" s="28"/>
      <c r="G179" s="28"/>
      <c r="H179" s="259"/>
      <c r="I179" s="259"/>
      <c r="J179" s="259"/>
      <c r="K179" s="28"/>
      <c r="L179" s="31"/>
      <c r="M179" s="31"/>
      <c r="N179" s="82"/>
    </row>
    <row r="180" spans="1:14">
      <c r="A180" s="263" t="s">
        <v>292</v>
      </c>
      <c r="B180" s="264"/>
      <c r="C180" s="28" t="s">
        <v>221</v>
      </c>
      <c r="D180" s="136">
        <f>IF(SUM(E173:E178)=0,,AVERAGE(E173:E178))</f>
        <v>0</v>
      </c>
      <c r="E180" s="114"/>
      <c r="F180" s="112"/>
      <c r="G180" s="112"/>
      <c r="H180" s="259"/>
      <c r="I180" s="259"/>
      <c r="J180" s="259"/>
      <c r="K180" s="35"/>
      <c r="L180" s="31"/>
      <c r="M180" s="31"/>
      <c r="N180" s="82"/>
    </row>
    <row r="181" spans="1:14">
      <c r="A181" s="87"/>
      <c r="B181" s="28"/>
      <c r="C181" s="28"/>
      <c r="D181" s="114"/>
      <c r="E181" s="114"/>
      <c r="F181" s="112"/>
      <c r="G181" s="112"/>
      <c r="H181" s="112"/>
      <c r="I181" s="112"/>
      <c r="J181" s="112"/>
      <c r="K181" s="113"/>
      <c r="L181" s="117"/>
      <c r="M181" s="117"/>
      <c r="N181" s="118"/>
    </row>
    <row r="182" spans="1:14">
      <c r="A182" s="87"/>
      <c r="B182" s="28"/>
      <c r="C182" s="28"/>
      <c r="D182" s="28"/>
      <c r="E182" s="28"/>
      <c r="F182" s="45"/>
      <c r="G182" s="45"/>
      <c r="H182" s="45"/>
      <c r="I182" s="45"/>
      <c r="J182" s="45"/>
      <c r="K182" s="45"/>
      <c r="L182" s="117"/>
      <c r="M182" s="117"/>
      <c r="N182" s="118"/>
    </row>
    <row r="183" spans="1:14">
      <c r="A183" s="87"/>
      <c r="B183" s="28"/>
      <c r="C183" s="28"/>
      <c r="D183" s="28"/>
      <c r="E183" s="28"/>
      <c r="F183" s="45"/>
      <c r="G183" s="45"/>
      <c r="H183" s="45"/>
      <c r="I183" s="45"/>
      <c r="J183" s="45"/>
      <c r="K183" s="45"/>
      <c r="L183" s="33"/>
      <c r="M183" s="28"/>
      <c r="N183" s="79"/>
    </row>
    <row r="184" spans="1:14">
      <c r="A184" s="89" t="s">
        <v>246</v>
      </c>
      <c r="B184" s="28"/>
      <c r="C184" s="28"/>
      <c r="D184" s="28"/>
      <c r="E184" s="28"/>
      <c r="F184" s="45"/>
      <c r="G184" s="45"/>
      <c r="H184" s="45"/>
      <c r="I184" s="45"/>
      <c r="J184" s="45"/>
      <c r="K184" s="45"/>
      <c r="L184" s="33"/>
      <c r="M184" s="37"/>
      <c r="N184" s="79"/>
    </row>
    <row r="185" spans="1:14">
      <c r="A185" s="87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33"/>
      <c r="M185" s="37"/>
      <c r="N185" s="79"/>
    </row>
    <row r="186" spans="1:14">
      <c r="A186" s="87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33"/>
      <c r="M186" s="37"/>
      <c r="N186" s="79"/>
    </row>
    <row r="187" spans="1:14">
      <c r="A187" s="88" t="s">
        <v>268</v>
      </c>
      <c r="B187" s="31"/>
      <c r="C187" s="31"/>
      <c r="D187" s="31"/>
      <c r="E187" s="28"/>
      <c r="F187" s="28"/>
      <c r="G187" s="28"/>
      <c r="H187" s="28"/>
      <c r="I187" s="28"/>
      <c r="J187" s="28"/>
      <c r="K187" s="28"/>
      <c r="L187" s="249"/>
      <c r="M187" s="249"/>
      <c r="N187" s="81"/>
    </row>
    <row r="188" spans="1:14">
      <c r="A188" s="87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45"/>
      <c r="M188" s="45"/>
      <c r="N188" s="119"/>
    </row>
    <row r="189" spans="1:14" ht="12.75" customHeight="1">
      <c r="A189" s="246" t="s">
        <v>317</v>
      </c>
      <c r="B189" s="247"/>
      <c r="C189" s="247"/>
      <c r="D189" s="248"/>
      <c r="E189" s="248"/>
      <c r="F189" s="248"/>
      <c r="G189" s="175"/>
      <c r="H189" s="175"/>
      <c r="I189" s="175"/>
      <c r="J189" s="175"/>
      <c r="K189" s="28"/>
      <c r="L189" s="45"/>
      <c r="M189" s="45"/>
      <c r="N189" s="119"/>
    </row>
    <row r="190" spans="1:14">
      <c r="A190" s="246"/>
      <c r="B190" s="247"/>
      <c r="C190" s="247"/>
      <c r="D190" s="248"/>
      <c r="E190" s="248"/>
      <c r="F190" s="248"/>
      <c r="G190" s="175"/>
      <c r="H190" s="175"/>
      <c r="I190" s="175"/>
      <c r="J190" s="175"/>
      <c r="K190" s="28"/>
      <c r="L190" s="45"/>
      <c r="M190" s="45"/>
      <c r="N190" s="119"/>
    </row>
    <row r="191" spans="1:14" ht="12.75" customHeight="1">
      <c r="A191" s="173"/>
      <c r="B191" s="174"/>
      <c r="C191" s="174"/>
      <c r="D191" s="175"/>
      <c r="E191" s="175"/>
      <c r="F191" s="175"/>
      <c r="G191" s="175"/>
      <c r="H191" s="175"/>
      <c r="I191" s="175"/>
      <c r="J191" s="175"/>
      <c r="K191" s="28"/>
      <c r="L191" s="45"/>
      <c r="M191" s="45"/>
      <c r="N191" s="119"/>
    </row>
    <row r="192" spans="1:14">
      <c r="A192" s="173"/>
      <c r="B192" s="174"/>
      <c r="C192" s="174"/>
      <c r="D192" s="28"/>
      <c r="E192" s="28" t="s">
        <v>268</v>
      </c>
      <c r="F192" s="175"/>
      <c r="G192" s="175"/>
      <c r="H192" s="175"/>
      <c r="I192" s="175"/>
      <c r="J192" s="175"/>
      <c r="K192" s="28"/>
      <c r="L192" s="45"/>
      <c r="M192" s="45"/>
      <c r="N192" s="119"/>
    </row>
    <row r="193" spans="1:14">
      <c r="A193" s="173"/>
      <c r="B193" s="174"/>
      <c r="C193" s="174"/>
      <c r="D193" s="28" t="s">
        <v>271</v>
      </c>
      <c r="E193" s="134"/>
      <c r="F193" s="175"/>
      <c r="G193" s="175"/>
      <c r="H193" s="175"/>
      <c r="I193" s="175"/>
      <c r="J193" s="175"/>
      <c r="K193" s="28"/>
      <c r="L193" s="45"/>
      <c r="M193" s="45"/>
      <c r="N193" s="119"/>
    </row>
    <row r="194" spans="1:14">
      <c r="A194" s="173"/>
      <c r="B194" s="174"/>
      <c r="C194" s="174"/>
      <c r="D194" s="28" t="s">
        <v>272</v>
      </c>
      <c r="E194" s="134"/>
      <c r="F194" s="175"/>
      <c r="G194" s="175"/>
      <c r="H194" s="175"/>
      <c r="I194" s="175"/>
      <c r="J194" s="175"/>
      <c r="K194" s="28"/>
      <c r="L194" s="45"/>
      <c r="M194" s="45"/>
      <c r="N194" s="119"/>
    </row>
    <row r="195" spans="1:14">
      <c r="A195" s="173"/>
      <c r="B195" s="174"/>
      <c r="C195" s="174"/>
      <c r="D195" s="28" t="s">
        <v>273</v>
      </c>
      <c r="E195" s="134"/>
      <c r="F195" s="175"/>
      <c r="G195" s="175"/>
      <c r="H195" s="175"/>
      <c r="I195" s="175"/>
      <c r="J195" s="175"/>
      <c r="K195" s="28"/>
      <c r="L195" s="28" t="s">
        <v>220</v>
      </c>
      <c r="M195" s="28"/>
      <c r="N195" s="79"/>
    </row>
    <row r="196" spans="1:14">
      <c r="A196" s="173"/>
      <c r="B196" s="174"/>
      <c r="C196" s="174"/>
      <c r="D196" s="28" t="s">
        <v>274</v>
      </c>
      <c r="E196" s="134"/>
      <c r="F196" s="175"/>
      <c r="G196" s="175"/>
      <c r="H196" s="140" t="s">
        <v>324</v>
      </c>
      <c r="I196" s="39"/>
      <c r="J196" s="39"/>
      <c r="K196" s="28"/>
      <c r="L196" s="31"/>
      <c r="M196" s="31"/>
      <c r="N196" s="82"/>
    </row>
    <row r="197" spans="1:14" ht="12.75" customHeight="1">
      <c r="A197" s="173"/>
      <c r="B197" s="174"/>
      <c r="C197" s="174"/>
      <c r="D197" s="28" t="s">
        <v>275</v>
      </c>
      <c r="E197" s="134"/>
      <c r="F197" s="175"/>
      <c r="G197" s="175"/>
      <c r="H197" s="259" t="str">
        <f>+"Para que una gallina ponga un kilogramo de huevo necesita comer "&amp;VALUE(D200)&amp;" KG."</f>
        <v>Para que una gallina ponga un kilogramo de huevo necesita comer 0 KG.</v>
      </c>
      <c r="I197" s="259"/>
      <c r="J197" s="259"/>
      <c r="K197" s="28"/>
      <c r="L197" s="31"/>
      <c r="M197" s="31"/>
      <c r="N197" s="82"/>
    </row>
    <row r="198" spans="1:14">
      <c r="A198" s="173"/>
      <c r="B198" s="174"/>
      <c r="C198" s="174"/>
      <c r="D198" s="28" t="s">
        <v>276</v>
      </c>
      <c r="E198" s="134"/>
      <c r="F198" s="175"/>
      <c r="G198" s="175"/>
      <c r="H198" s="259"/>
      <c r="I198" s="259"/>
      <c r="J198" s="259"/>
      <c r="K198" s="28"/>
      <c r="L198" s="31"/>
      <c r="M198" s="31"/>
      <c r="N198" s="82"/>
    </row>
    <row r="199" spans="1:14" ht="12.75" customHeight="1">
      <c r="A199" s="87"/>
      <c r="B199" s="28"/>
      <c r="C199" s="28"/>
      <c r="D199" s="28"/>
      <c r="E199" s="28"/>
      <c r="F199" s="28"/>
      <c r="G199" s="28"/>
      <c r="H199" s="259"/>
      <c r="I199" s="259"/>
      <c r="J199" s="259"/>
      <c r="K199" s="28"/>
      <c r="L199" s="31"/>
      <c r="M199" s="31"/>
      <c r="N199" s="82"/>
    </row>
    <row r="200" spans="1:14">
      <c r="A200" s="263" t="s">
        <v>294</v>
      </c>
      <c r="B200" s="264"/>
      <c r="C200" s="28" t="s">
        <v>221</v>
      </c>
      <c r="D200" s="135">
        <f>IF(SUM(E193:E198)=0,,AVERAGE(E193:E198))</f>
        <v>0</v>
      </c>
      <c r="E200" s="93"/>
      <c r="F200" s="33"/>
      <c r="G200" s="33"/>
      <c r="H200" s="259"/>
      <c r="I200" s="259"/>
      <c r="J200" s="259"/>
      <c r="K200" s="28"/>
      <c r="L200" s="31"/>
      <c r="M200" s="31"/>
      <c r="N200" s="82"/>
    </row>
    <row r="201" spans="1:14" ht="12.75" customHeight="1">
      <c r="A201" s="87"/>
      <c r="B201" s="28"/>
      <c r="C201" s="28"/>
      <c r="D201" s="93"/>
      <c r="E201" s="93"/>
      <c r="F201" s="33"/>
      <c r="G201" s="33"/>
      <c r="H201" s="33"/>
      <c r="I201" s="33"/>
      <c r="J201" s="33"/>
      <c r="K201" s="96"/>
      <c r="L201" s="31"/>
      <c r="M201" s="31"/>
      <c r="N201" s="82"/>
    </row>
    <row r="202" spans="1:14">
      <c r="A202" s="87"/>
      <c r="B202" s="28"/>
      <c r="C202" s="28"/>
      <c r="D202" s="179"/>
      <c r="E202" s="179"/>
      <c r="F202" s="179"/>
      <c r="G202" s="179"/>
      <c r="H202" s="179"/>
      <c r="I202" s="179"/>
      <c r="J202" s="179"/>
      <c r="K202" s="48"/>
      <c r="L202" s="31"/>
      <c r="M202" s="31"/>
      <c r="N202" s="82"/>
    </row>
    <row r="203" spans="1:14">
      <c r="A203" s="47"/>
      <c r="B203" s="28"/>
      <c r="C203" s="28"/>
      <c r="D203" s="28"/>
      <c r="E203" s="28"/>
      <c r="F203" s="45"/>
      <c r="G203" s="45"/>
      <c r="H203" s="45"/>
      <c r="I203" s="45"/>
      <c r="J203" s="45"/>
      <c r="K203" s="45"/>
      <c r="L203" s="31"/>
      <c r="M203" s="31"/>
      <c r="N203" s="82"/>
    </row>
    <row r="204" spans="1:14" ht="12.75" customHeight="1">
      <c r="A204" s="89" t="s">
        <v>246</v>
      </c>
      <c r="B204" s="39"/>
      <c r="C204" s="39"/>
      <c r="D204" s="28"/>
      <c r="E204" s="38"/>
      <c r="F204" s="45"/>
      <c r="G204" s="45"/>
      <c r="H204" s="45"/>
      <c r="I204" s="45"/>
      <c r="J204" s="45"/>
      <c r="K204" s="45"/>
      <c r="L204" s="31"/>
      <c r="M204" s="31"/>
      <c r="N204" s="82"/>
    </row>
    <row r="205" spans="1:14">
      <c r="A205" s="89"/>
      <c r="B205" s="39"/>
      <c r="C205" s="39"/>
      <c r="D205" s="28"/>
      <c r="E205" s="38"/>
      <c r="F205" s="45"/>
      <c r="G205" s="45"/>
      <c r="H205" s="45"/>
      <c r="I205" s="45"/>
      <c r="J205" s="45"/>
      <c r="K205" s="45"/>
      <c r="L205" s="39"/>
      <c r="M205" s="39"/>
      <c r="N205" s="80"/>
    </row>
    <row r="206" spans="1:14">
      <c r="A206" s="91"/>
      <c r="B206" s="39"/>
      <c r="C206" s="39"/>
      <c r="D206" s="28"/>
      <c r="E206" s="38"/>
      <c r="F206" s="33"/>
      <c r="G206" s="33"/>
      <c r="H206" s="33"/>
      <c r="I206" s="33"/>
      <c r="J206" s="33"/>
      <c r="K206" s="83"/>
      <c r="L206" s="39"/>
      <c r="M206" s="39"/>
      <c r="N206" s="80"/>
    </row>
    <row r="207" spans="1:14">
      <c r="A207" s="88" t="s">
        <v>268</v>
      </c>
      <c r="B207" s="31"/>
      <c r="C207" s="31"/>
      <c r="D207" s="31"/>
      <c r="E207" s="28"/>
      <c r="F207" s="28"/>
      <c r="G207" s="28"/>
      <c r="H207" s="28"/>
      <c r="I207" s="28"/>
      <c r="J207" s="28"/>
      <c r="K207" s="28"/>
      <c r="L207" s="249"/>
      <c r="M207" s="249"/>
      <c r="N207" s="81"/>
    </row>
    <row r="208" spans="1:14">
      <c r="A208" s="87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45"/>
      <c r="M208" s="45"/>
      <c r="N208" s="119"/>
    </row>
    <row r="209" spans="1:14" ht="12.75" customHeight="1">
      <c r="A209" s="246" t="s">
        <v>318</v>
      </c>
      <c r="B209" s="247"/>
      <c r="C209" s="247"/>
      <c r="D209" s="248"/>
      <c r="E209" s="248"/>
      <c r="F209" s="248"/>
      <c r="G209" s="175"/>
      <c r="H209" s="175"/>
      <c r="I209" s="175"/>
      <c r="J209" s="175"/>
      <c r="K209" s="28"/>
      <c r="L209" s="45"/>
      <c r="M209" s="45"/>
      <c r="N209" s="119"/>
    </row>
    <row r="210" spans="1:14">
      <c r="A210" s="246"/>
      <c r="B210" s="247"/>
      <c r="C210" s="247"/>
      <c r="D210" s="248"/>
      <c r="E210" s="248"/>
      <c r="F210" s="248"/>
      <c r="G210" s="175"/>
      <c r="H210" s="175"/>
      <c r="I210" s="175"/>
      <c r="J210" s="175"/>
      <c r="K210" s="28"/>
      <c r="L210" s="45"/>
      <c r="M210" s="45"/>
      <c r="N210" s="119"/>
    </row>
    <row r="211" spans="1:14" ht="12.75" customHeight="1">
      <c r="A211" s="173"/>
      <c r="B211" s="174"/>
      <c r="C211" s="174"/>
      <c r="D211" s="175"/>
      <c r="E211" s="175"/>
      <c r="F211" s="175"/>
      <c r="G211" s="175"/>
      <c r="H211" s="175"/>
      <c r="I211" s="175"/>
      <c r="J211" s="175"/>
      <c r="K211" s="28"/>
      <c r="L211" s="45"/>
      <c r="M211" s="45"/>
      <c r="N211" s="119"/>
    </row>
    <row r="212" spans="1:14">
      <c r="A212" s="173"/>
      <c r="B212" s="174"/>
      <c r="C212" s="174"/>
      <c r="D212" s="28"/>
      <c r="E212" s="28" t="s">
        <v>284</v>
      </c>
      <c r="F212" s="175"/>
      <c r="G212" s="175"/>
      <c r="H212" s="175"/>
      <c r="I212" s="175"/>
      <c r="J212" s="175"/>
      <c r="K212" s="28"/>
      <c r="L212" s="45"/>
      <c r="M212" s="45"/>
      <c r="N212" s="119"/>
    </row>
    <row r="213" spans="1:14">
      <c r="A213" s="173"/>
      <c r="B213" s="174"/>
      <c r="C213" s="174"/>
      <c r="D213" s="28" t="s">
        <v>271</v>
      </c>
      <c r="E213" s="137"/>
      <c r="F213" s="175"/>
      <c r="G213" s="175"/>
      <c r="H213" s="175"/>
      <c r="I213" s="175"/>
      <c r="J213" s="175"/>
      <c r="K213" s="28"/>
      <c r="L213" s="45"/>
      <c r="M213" s="45"/>
      <c r="N213" s="119"/>
    </row>
    <row r="214" spans="1:14">
      <c r="A214" s="173"/>
      <c r="B214" s="174"/>
      <c r="C214" s="174"/>
      <c r="D214" s="28" t="s">
        <v>272</v>
      </c>
      <c r="E214" s="137"/>
      <c r="F214" s="175"/>
      <c r="G214" s="175"/>
      <c r="H214" s="175"/>
      <c r="I214" s="175"/>
      <c r="J214" s="175"/>
      <c r="K214" s="28"/>
      <c r="L214" s="28" t="s">
        <v>220</v>
      </c>
      <c r="M214" s="28"/>
      <c r="N214" s="79"/>
    </row>
    <row r="215" spans="1:14">
      <c r="A215" s="173"/>
      <c r="B215" s="174"/>
      <c r="C215" s="174"/>
      <c r="D215" s="28" t="s">
        <v>273</v>
      </c>
      <c r="E215" s="137"/>
      <c r="F215" s="175"/>
      <c r="G215" s="175"/>
      <c r="H215" s="175"/>
      <c r="I215" s="175"/>
      <c r="J215" s="175"/>
      <c r="K215" s="28"/>
      <c r="L215" s="31"/>
      <c r="M215" s="31"/>
      <c r="N215" s="82"/>
    </row>
    <row r="216" spans="1:14">
      <c r="A216" s="173"/>
      <c r="B216" s="174"/>
      <c r="C216" s="174"/>
      <c r="D216" s="28" t="s">
        <v>274</v>
      </c>
      <c r="E216" s="137"/>
      <c r="F216" s="175"/>
      <c r="G216" s="175"/>
      <c r="H216" s="140" t="s">
        <v>324</v>
      </c>
      <c r="I216" s="39"/>
      <c r="J216" s="39"/>
      <c r="K216" s="28"/>
      <c r="L216" s="31"/>
      <c r="M216" s="31"/>
      <c r="N216" s="82"/>
    </row>
    <row r="217" spans="1:14" ht="12.75" customHeight="1">
      <c r="A217" s="173"/>
      <c r="B217" s="174"/>
      <c r="C217" s="174"/>
      <c r="D217" s="28" t="s">
        <v>275</v>
      </c>
      <c r="E217" s="137"/>
      <c r="F217" s="175"/>
      <c r="G217" s="175"/>
      <c r="H217" s="259" t="str">
        <f>+"El costo del alimento para que una gallina ponga un kilogramo de huevo es de $"&amp;VALUE(D220)&amp;"."</f>
        <v>El costo del alimento para que una gallina ponga un kilogramo de huevo es de $0.</v>
      </c>
      <c r="I217" s="259"/>
      <c r="J217" s="259"/>
      <c r="K217" s="28"/>
      <c r="L217" s="31"/>
      <c r="M217" s="31"/>
      <c r="N217" s="82"/>
    </row>
    <row r="218" spans="1:14">
      <c r="A218" s="173"/>
      <c r="B218" s="174"/>
      <c r="C218" s="174"/>
      <c r="D218" s="28" t="s">
        <v>276</v>
      </c>
      <c r="E218" s="137"/>
      <c r="F218" s="175"/>
      <c r="G218" s="175"/>
      <c r="H218" s="259"/>
      <c r="I218" s="259"/>
      <c r="J218" s="259"/>
      <c r="K218" s="28"/>
      <c r="L218" s="31"/>
      <c r="M218" s="31"/>
      <c r="N218" s="82"/>
    </row>
    <row r="219" spans="1:14" ht="12.75" customHeight="1">
      <c r="A219" s="87"/>
      <c r="B219" s="28"/>
      <c r="C219" s="28"/>
      <c r="D219" s="28"/>
      <c r="E219" s="28"/>
      <c r="F219" s="28"/>
      <c r="G219" s="28"/>
      <c r="H219" s="259"/>
      <c r="I219" s="259"/>
      <c r="J219" s="259"/>
      <c r="K219" s="28"/>
      <c r="L219" s="31"/>
      <c r="M219" s="31"/>
      <c r="N219" s="82"/>
    </row>
    <row r="220" spans="1:14">
      <c r="A220" s="263" t="s">
        <v>303</v>
      </c>
      <c r="B220" s="264"/>
      <c r="C220" s="28" t="s">
        <v>221</v>
      </c>
      <c r="D220" s="136">
        <f>IF(SUM(E213:E218)=0,,AVERAGE(E213:E218))</f>
        <v>0</v>
      </c>
      <c r="E220" s="93"/>
      <c r="F220" s="33"/>
      <c r="G220" s="33"/>
      <c r="H220" s="259"/>
      <c r="I220" s="259"/>
      <c r="J220" s="259"/>
      <c r="K220" s="28"/>
      <c r="L220" s="31"/>
      <c r="M220" s="31"/>
      <c r="N220" s="82"/>
    </row>
    <row r="221" spans="1:14" ht="12.75" customHeight="1">
      <c r="A221" s="87"/>
      <c r="B221" s="28"/>
      <c r="C221" s="28"/>
      <c r="D221" s="93"/>
      <c r="E221" s="93"/>
      <c r="F221" s="33"/>
      <c r="G221" s="33"/>
      <c r="H221" s="33"/>
      <c r="I221" s="33"/>
      <c r="J221" s="33"/>
      <c r="K221" s="96"/>
      <c r="L221" s="31"/>
      <c r="M221" s="31"/>
      <c r="N221" s="82"/>
    </row>
    <row r="222" spans="1:14" ht="12.75" customHeight="1">
      <c r="A222" s="87"/>
      <c r="B222" s="28"/>
      <c r="C222" s="28"/>
      <c r="D222" s="179"/>
      <c r="E222" s="179"/>
      <c r="F222" s="179"/>
      <c r="G222" s="179"/>
      <c r="H222" s="179"/>
      <c r="I222" s="179"/>
      <c r="J222" s="179"/>
      <c r="K222" s="48"/>
      <c r="L222" s="31"/>
      <c r="M222" s="31"/>
      <c r="N222" s="82"/>
    </row>
    <row r="223" spans="1:14">
      <c r="A223" s="47"/>
      <c r="B223" s="28"/>
      <c r="C223" s="28"/>
      <c r="D223" s="28"/>
      <c r="E223" s="45"/>
      <c r="F223" s="45"/>
      <c r="G223" s="45"/>
      <c r="H223" s="45"/>
      <c r="I223" s="45"/>
      <c r="J223" s="45"/>
      <c r="K223" s="45"/>
      <c r="L223" s="28"/>
      <c r="M223" s="28"/>
      <c r="N223" s="79"/>
    </row>
    <row r="224" spans="1:14" ht="12.75" customHeight="1">
      <c r="A224" s="89" t="s">
        <v>246</v>
      </c>
      <c r="B224" s="39"/>
      <c r="C224" s="39"/>
      <c r="D224" s="28"/>
      <c r="E224" s="38"/>
      <c r="F224" s="45"/>
      <c r="G224" s="45"/>
      <c r="H224" s="45"/>
      <c r="I224" s="45"/>
      <c r="J224" s="45"/>
      <c r="K224" s="45"/>
      <c r="L224" s="39"/>
      <c r="M224" s="39"/>
      <c r="N224" s="80"/>
    </row>
    <row r="225" spans="1:14">
      <c r="A225" s="89"/>
      <c r="B225" s="39"/>
      <c r="C225" s="39"/>
      <c r="D225" s="28"/>
      <c r="E225" s="38"/>
      <c r="F225" s="45"/>
      <c r="G225" s="45"/>
      <c r="H225" s="45"/>
      <c r="I225" s="45"/>
      <c r="J225" s="45"/>
      <c r="K225" s="45"/>
      <c r="L225" s="39"/>
      <c r="M225" s="39"/>
      <c r="N225" s="80"/>
    </row>
    <row r="226" spans="1:14">
      <c r="A226" s="91"/>
      <c r="B226" s="39"/>
      <c r="C226" s="39"/>
      <c r="D226" s="28"/>
      <c r="E226" s="38"/>
      <c r="F226" s="33"/>
      <c r="G226" s="33"/>
      <c r="H226" s="33"/>
      <c r="I226" s="33"/>
      <c r="J226" s="33"/>
      <c r="K226" s="83"/>
      <c r="L226" s="39"/>
      <c r="M226" s="39"/>
      <c r="N226" s="80"/>
    </row>
    <row r="227" spans="1:14">
      <c r="A227" s="88" t="s">
        <v>285</v>
      </c>
      <c r="B227" s="31"/>
      <c r="C227" s="31"/>
      <c r="D227" s="31"/>
      <c r="E227" s="28"/>
      <c r="F227" s="28"/>
      <c r="G227" s="28"/>
      <c r="H227" s="28"/>
      <c r="I227" s="28"/>
      <c r="J227" s="28"/>
      <c r="K227" s="28"/>
      <c r="L227" s="249"/>
      <c r="M227" s="249"/>
      <c r="N227" s="81"/>
    </row>
    <row r="228" spans="1:14">
      <c r="A228" s="10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176"/>
      <c r="M228" s="176"/>
      <c r="N228" s="81"/>
    </row>
    <row r="229" spans="1:14" ht="12.75" customHeight="1">
      <c r="A229" s="246" t="s">
        <v>319</v>
      </c>
      <c r="B229" s="247"/>
      <c r="C229" s="247"/>
      <c r="D229" s="248"/>
      <c r="E229" s="248"/>
      <c r="F229" s="248"/>
      <c r="G229" s="175"/>
      <c r="H229" s="175"/>
      <c r="I229" s="175"/>
      <c r="J229" s="175"/>
      <c r="K229" s="28"/>
      <c r="L229" s="45"/>
      <c r="M229" s="28"/>
      <c r="N229" s="79"/>
    </row>
    <row r="230" spans="1:14">
      <c r="A230" s="246"/>
      <c r="B230" s="247"/>
      <c r="C230" s="247"/>
      <c r="D230" s="248"/>
      <c r="E230" s="248"/>
      <c r="F230" s="248"/>
      <c r="G230" s="175"/>
      <c r="H230" s="175"/>
      <c r="I230" s="175"/>
      <c r="J230" s="175"/>
      <c r="K230" s="28"/>
      <c r="L230" s="28"/>
      <c r="M230" s="28"/>
      <c r="N230" s="79"/>
    </row>
    <row r="231" spans="1:14" ht="12.75" customHeight="1">
      <c r="A231" s="173"/>
      <c r="B231" s="174"/>
      <c r="C231" s="174"/>
      <c r="D231" s="175"/>
      <c r="E231" s="175"/>
      <c r="F231" s="175"/>
      <c r="G231" s="175"/>
      <c r="H231" s="175"/>
      <c r="I231" s="175"/>
      <c r="J231" s="175"/>
      <c r="K231" s="28"/>
      <c r="L231" s="28"/>
      <c r="M231" s="28"/>
      <c r="N231" s="79"/>
    </row>
    <row r="232" spans="1:14">
      <c r="A232" s="87"/>
      <c r="B232" s="28"/>
      <c r="C232" s="28"/>
      <c r="D232" s="28"/>
      <c r="E232" s="28" t="s">
        <v>278</v>
      </c>
      <c r="F232" s="28"/>
      <c r="G232" s="28"/>
      <c r="H232" s="28"/>
      <c r="I232" s="28"/>
      <c r="J232" s="28"/>
      <c r="K232" s="28"/>
      <c r="L232" s="28"/>
      <c r="M232" s="28"/>
      <c r="N232" s="79"/>
    </row>
    <row r="233" spans="1:14">
      <c r="A233" s="87"/>
      <c r="B233" s="28"/>
      <c r="C233" s="28"/>
      <c r="D233" s="28" t="s">
        <v>271</v>
      </c>
      <c r="E233" s="137"/>
      <c r="F233" s="28"/>
      <c r="G233" s="28"/>
      <c r="H233" s="28"/>
      <c r="I233" s="28"/>
      <c r="J233" s="28"/>
      <c r="K233" s="28"/>
      <c r="L233" s="28"/>
      <c r="M233" s="28"/>
      <c r="N233" s="79"/>
    </row>
    <row r="234" spans="1:14">
      <c r="A234" s="87"/>
      <c r="B234" s="28"/>
      <c r="C234" s="28"/>
      <c r="D234" s="28" t="s">
        <v>272</v>
      </c>
      <c r="E234" s="137"/>
      <c r="F234" s="28"/>
      <c r="G234" s="28"/>
      <c r="H234" s="28"/>
      <c r="I234" s="28"/>
      <c r="J234" s="28"/>
      <c r="K234" s="28"/>
      <c r="L234" s="28"/>
      <c r="M234" s="28"/>
      <c r="N234" s="79"/>
    </row>
    <row r="235" spans="1:14">
      <c r="A235" s="87"/>
      <c r="B235" s="28"/>
      <c r="C235" s="28"/>
      <c r="D235" s="28" t="s">
        <v>273</v>
      </c>
      <c r="E235" s="137"/>
      <c r="F235" s="28"/>
      <c r="G235" s="28"/>
      <c r="H235" s="28"/>
      <c r="I235" s="28"/>
      <c r="J235" s="28"/>
      <c r="K235" s="28"/>
      <c r="L235" s="28"/>
      <c r="M235" s="28"/>
      <c r="N235" s="79"/>
    </row>
    <row r="236" spans="1:14">
      <c r="A236" s="87"/>
      <c r="B236" s="28"/>
      <c r="C236" s="28"/>
      <c r="D236" s="28" t="s">
        <v>274</v>
      </c>
      <c r="E236" s="137"/>
      <c r="F236" s="28"/>
      <c r="G236" s="28"/>
      <c r="H236" s="140" t="s">
        <v>324</v>
      </c>
      <c r="I236" s="39"/>
      <c r="J236" s="39"/>
      <c r="K236" s="28"/>
      <c r="L236" s="28" t="s">
        <v>220</v>
      </c>
      <c r="M236" s="28"/>
      <c r="N236" s="79"/>
    </row>
    <row r="237" spans="1:14" ht="12.75" customHeight="1">
      <c r="A237" s="87"/>
      <c r="B237" s="28"/>
      <c r="C237" s="28"/>
      <c r="D237" s="28" t="s">
        <v>275</v>
      </c>
      <c r="E237" s="137"/>
      <c r="F237" s="28"/>
      <c r="G237" s="28"/>
      <c r="H237" s="259" t="str">
        <f>+"El costo del consumo de alimento terminado y complementos alimenticios de una gallina en el mes es de $"&amp;VALUE(D240)&amp;"."</f>
        <v>El costo del consumo de alimento terminado y complementos alimenticios de una gallina en el mes es de $0.</v>
      </c>
      <c r="I237" s="259"/>
      <c r="J237" s="259"/>
      <c r="K237" s="28"/>
      <c r="L237" s="31"/>
      <c r="M237" s="31"/>
      <c r="N237" s="82"/>
    </row>
    <row r="238" spans="1:14">
      <c r="A238" s="87"/>
      <c r="B238" s="28"/>
      <c r="C238" s="28"/>
      <c r="D238" s="28" t="s">
        <v>276</v>
      </c>
      <c r="E238" s="137"/>
      <c r="F238" s="28"/>
      <c r="G238" s="28"/>
      <c r="H238" s="259"/>
      <c r="I238" s="259"/>
      <c r="J238" s="259"/>
      <c r="K238" s="28"/>
      <c r="L238" s="31"/>
      <c r="M238" s="31"/>
      <c r="N238" s="82"/>
    </row>
    <row r="239" spans="1:14" ht="12.75" customHeight="1">
      <c r="A239" s="87"/>
      <c r="B239" s="28"/>
      <c r="C239" s="28"/>
      <c r="D239" s="28"/>
      <c r="E239" s="28"/>
      <c r="F239" s="28"/>
      <c r="G239" s="28"/>
      <c r="H239" s="259"/>
      <c r="I239" s="259"/>
      <c r="J239" s="259"/>
      <c r="K239" s="28"/>
      <c r="L239" s="31"/>
      <c r="M239" s="31"/>
      <c r="N239" s="82"/>
    </row>
    <row r="240" spans="1:14">
      <c r="A240" s="116" t="s">
        <v>295</v>
      </c>
      <c r="B240" s="84"/>
      <c r="C240" s="28" t="s">
        <v>221</v>
      </c>
      <c r="D240" s="136">
        <f>IF(SUM(E233:E238)=0,,AVERAGE(E233:E238))</f>
        <v>0</v>
      </c>
      <c r="E240" s="93"/>
      <c r="F240" s="92"/>
      <c r="G240" s="92"/>
      <c r="H240" s="259"/>
      <c r="I240" s="259"/>
      <c r="J240" s="259"/>
      <c r="K240" s="28"/>
      <c r="L240" s="117"/>
      <c r="M240" s="117"/>
      <c r="N240" s="118"/>
    </row>
    <row r="241" spans="1:14">
      <c r="A241" s="115"/>
      <c r="B241" s="84"/>
      <c r="C241" s="28"/>
      <c r="D241" s="93"/>
      <c r="E241" s="93"/>
      <c r="F241" s="32"/>
      <c r="G241" s="32"/>
      <c r="H241" s="32"/>
      <c r="I241" s="32"/>
      <c r="J241" s="32"/>
      <c r="K241" s="113"/>
      <c r="L241" s="117"/>
      <c r="M241" s="117"/>
      <c r="N241" s="118"/>
    </row>
    <row r="242" spans="1:14">
      <c r="A242" s="87"/>
      <c r="B242" s="28"/>
      <c r="C242" s="28"/>
      <c r="D242" s="92"/>
      <c r="E242" s="179"/>
      <c r="F242" s="45"/>
      <c r="G242" s="45"/>
      <c r="H242" s="45"/>
      <c r="I242" s="45"/>
      <c r="J242" s="45"/>
      <c r="K242" s="45"/>
      <c r="L242" s="31"/>
      <c r="M242" s="31"/>
      <c r="N242" s="82"/>
    </row>
    <row r="243" spans="1:14">
      <c r="A243" s="87"/>
      <c r="B243" s="28"/>
      <c r="C243" s="28"/>
      <c r="D243" s="32"/>
      <c r="E243" s="34"/>
      <c r="F243" s="45"/>
      <c r="G243" s="45"/>
      <c r="H243" s="45"/>
      <c r="I243" s="45"/>
      <c r="J243" s="45"/>
      <c r="K243" s="45"/>
      <c r="L243" s="28"/>
      <c r="M243" s="28"/>
      <c r="N243" s="79"/>
    </row>
    <row r="244" spans="1:14" ht="12.75" customHeight="1">
      <c r="A244" s="89" t="s">
        <v>246</v>
      </c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79"/>
    </row>
    <row r="245" spans="1:14">
      <c r="A245" s="47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79"/>
    </row>
    <row r="246" spans="1:14">
      <c r="A246" s="87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79"/>
    </row>
    <row r="247" spans="1:14">
      <c r="A247" s="88" t="s">
        <v>287</v>
      </c>
      <c r="B247" s="31"/>
      <c r="C247" s="31"/>
      <c r="D247" s="31"/>
      <c r="E247" s="28"/>
      <c r="F247" s="28"/>
      <c r="G247" s="28"/>
      <c r="H247" s="28"/>
      <c r="I247" s="28"/>
      <c r="J247" s="28"/>
      <c r="K247" s="28"/>
      <c r="L247" s="249"/>
      <c r="M247" s="249"/>
      <c r="N247" s="81"/>
    </row>
    <row r="248" spans="1:14">
      <c r="A248" s="10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176"/>
      <c r="M248" s="176"/>
      <c r="N248" s="81"/>
    </row>
    <row r="249" spans="1:14" ht="12.75" customHeight="1">
      <c r="A249" s="260" t="s">
        <v>320</v>
      </c>
      <c r="B249" s="261"/>
      <c r="C249" s="261"/>
      <c r="D249" s="262"/>
      <c r="E249" s="262"/>
      <c r="F249" s="262"/>
      <c r="G249" s="178"/>
      <c r="H249" s="178"/>
      <c r="I249" s="178"/>
      <c r="J249" s="178"/>
      <c r="K249" s="28"/>
      <c r="L249" s="45"/>
      <c r="M249" s="28"/>
      <c r="N249" s="79"/>
    </row>
    <row r="250" spans="1:14">
      <c r="A250" s="260"/>
      <c r="B250" s="261"/>
      <c r="C250" s="261"/>
      <c r="D250" s="262"/>
      <c r="E250" s="262"/>
      <c r="F250" s="262"/>
      <c r="G250" s="178"/>
      <c r="H250" s="178"/>
      <c r="I250" s="178"/>
      <c r="J250" s="178"/>
      <c r="K250" s="28"/>
      <c r="L250" s="28"/>
      <c r="M250" s="28"/>
      <c r="N250" s="79"/>
    </row>
    <row r="251" spans="1:14" ht="12.75" customHeight="1">
      <c r="A251" s="173"/>
      <c r="B251" s="174"/>
      <c r="C251" s="174"/>
      <c r="D251" s="175"/>
      <c r="E251" s="175"/>
      <c r="F251" s="175"/>
      <c r="G251" s="175"/>
      <c r="H251" s="175"/>
      <c r="I251" s="175"/>
      <c r="J251" s="175"/>
      <c r="K251" s="28"/>
      <c r="L251" s="28"/>
      <c r="M251" s="28"/>
      <c r="N251" s="79"/>
    </row>
    <row r="252" spans="1:14">
      <c r="A252" s="87"/>
      <c r="B252" s="28"/>
      <c r="C252" s="28"/>
      <c r="D252" s="28"/>
      <c r="E252" s="28" t="s">
        <v>279</v>
      </c>
      <c r="F252" s="28"/>
      <c r="G252" s="28"/>
      <c r="H252" s="28"/>
      <c r="I252" s="28"/>
      <c r="J252" s="28"/>
      <c r="K252" s="28"/>
      <c r="L252" s="28"/>
      <c r="M252" s="28"/>
      <c r="N252" s="79"/>
    </row>
    <row r="253" spans="1:14">
      <c r="A253" s="87"/>
      <c r="B253" s="28"/>
      <c r="C253" s="28"/>
      <c r="D253" s="28" t="s">
        <v>271</v>
      </c>
      <c r="E253" s="137"/>
      <c r="F253" s="28"/>
      <c r="G253" s="28"/>
      <c r="H253" s="28"/>
      <c r="I253" s="28"/>
      <c r="J253" s="28"/>
      <c r="K253" s="28"/>
      <c r="L253" s="28"/>
      <c r="M253" s="28"/>
      <c r="N253" s="79"/>
    </row>
    <row r="254" spans="1:14">
      <c r="A254" s="87"/>
      <c r="B254" s="28"/>
      <c r="C254" s="28"/>
      <c r="D254" s="28" t="s">
        <v>272</v>
      </c>
      <c r="E254" s="137"/>
      <c r="F254" s="28"/>
      <c r="G254" s="28"/>
      <c r="H254" s="28"/>
      <c r="I254" s="28"/>
      <c r="J254" s="28"/>
      <c r="K254" s="28"/>
      <c r="L254" s="28"/>
      <c r="M254" s="28"/>
      <c r="N254" s="79"/>
    </row>
    <row r="255" spans="1:14">
      <c r="A255" s="87"/>
      <c r="B255" s="28"/>
      <c r="C255" s="28"/>
      <c r="D255" s="28" t="s">
        <v>273</v>
      </c>
      <c r="E255" s="137"/>
      <c r="F255" s="28"/>
      <c r="G255" s="28"/>
      <c r="H255" s="28"/>
      <c r="I255" s="28"/>
      <c r="J255" s="28"/>
      <c r="K255" s="28"/>
      <c r="L255" s="28"/>
      <c r="M255" s="28"/>
      <c r="N255" s="79"/>
    </row>
    <row r="256" spans="1:14">
      <c r="A256" s="87"/>
      <c r="B256" s="28"/>
      <c r="C256" s="28"/>
      <c r="D256" s="28" t="s">
        <v>274</v>
      </c>
      <c r="E256" s="137"/>
      <c r="F256" s="28"/>
      <c r="G256" s="28"/>
      <c r="H256" s="140" t="s">
        <v>324</v>
      </c>
      <c r="I256" s="39"/>
      <c r="J256" s="39"/>
      <c r="K256" s="28"/>
      <c r="L256" s="28" t="s">
        <v>220</v>
      </c>
      <c r="M256" s="28"/>
      <c r="N256" s="79"/>
    </row>
    <row r="257" spans="1:14" ht="12.75" customHeight="1">
      <c r="A257" s="87"/>
      <c r="B257" s="28"/>
      <c r="C257" s="28"/>
      <c r="D257" s="28" t="s">
        <v>275</v>
      </c>
      <c r="E257" s="137"/>
      <c r="F257" s="28"/>
      <c r="G257" s="28"/>
      <c r="H257" s="259" t="str">
        <f>+"El costo del medicamento preventivo para una gallina en el mes es de $"&amp;VALUE(D260)&amp;"."</f>
        <v>El costo del medicamento preventivo para una gallina en el mes es de $0.</v>
      </c>
      <c r="I257" s="259"/>
      <c r="J257" s="259"/>
      <c r="K257" s="28"/>
      <c r="L257" s="31"/>
      <c r="M257" s="31"/>
      <c r="N257" s="82"/>
    </row>
    <row r="258" spans="1:14">
      <c r="A258" s="87"/>
      <c r="B258" s="28"/>
      <c r="C258" s="28"/>
      <c r="D258" s="28" t="s">
        <v>276</v>
      </c>
      <c r="E258" s="137"/>
      <c r="F258" s="28"/>
      <c r="G258" s="28"/>
      <c r="H258" s="259"/>
      <c r="I258" s="259"/>
      <c r="J258" s="259"/>
      <c r="K258" s="28"/>
      <c r="L258" s="31"/>
      <c r="M258" s="31"/>
      <c r="N258" s="82"/>
    </row>
    <row r="259" spans="1:14" ht="12.75" customHeight="1">
      <c r="A259" s="87"/>
      <c r="B259" s="28"/>
      <c r="C259" s="28"/>
      <c r="D259" s="28"/>
      <c r="E259" s="28"/>
      <c r="F259" s="28"/>
      <c r="G259" s="28"/>
      <c r="H259" s="259"/>
      <c r="I259" s="259"/>
      <c r="J259" s="259"/>
      <c r="K259" s="28"/>
      <c r="L259" s="31"/>
      <c r="M259" s="31"/>
      <c r="N259" s="82"/>
    </row>
    <row r="260" spans="1:14">
      <c r="A260" s="116" t="s">
        <v>296</v>
      </c>
      <c r="B260" s="93"/>
      <c r="C260" s="28" t="s">
        <v>221</v>
      </c>
      <c r="D260" s="136">
        <f>IF(SUM(E253:E258)=0,,AVERAGE(E253:E258))</f>
        <v>0</v>
      </c>
      <c r="E260" s="93"/>
      <c r="F260" s="33"/>
      <c r="G260" s="33"/>
      <c r="H260" s="259"/>
      <c r="I260" s="259"/>
      <c r="J260" s="259"/>
      <c r="K260" s="28"/>
      <c r="L260" s="31"/>
      <c r="M260" s="31"/>
      <c r="N260" s="82"/>
    </row>
    <row r="261" spans="1:14">
      <c r="A261" s="116"/>
      <c r="B261" s="93"/>
      <c r="C261" s="28"/>
      <c r="D261" s="93"/>
      <c r="E261" s="93"/>
      <c r="F261" s="33"/>
      <c r="G261" s="33"/>
      <c r="H261" s="33"/>
      <c r="I261" s="33"/>
      <c r="J261" s="33"/>
      <c r="K261" s="113"/>
      <c r="L261" s="31"/>
      <c r="M261" s="31"/>
      <c r="N261" s="82"/>
    </row>
    <row r="262" spans="1:14" ht="12.75" customHeight="1">
      <c r="A262" s="87"/>
      <c r="B262" s="28"/>
      <c r="C262" s="28"/>
      <c r="D262" s="179"/>
      <c r="E262" s="179"/>
      <c r="F262" s="179"/>
      <c r="G262" s="179"/>
      <c r="H262" s="179"/>
      <c r="I262" s="179"/>
      <c r="J262" s="179"/>
      <c r="K262" s="48"/>
      <c r="L262" s="31"/>
      <c r="M262" s="31"/>
      <c r="N262" s="82"/>
    </row>
    <row r="263" spans="1:14">
      <c r="A263" s="47"/>
      <c r="B263" s="28"/>
      <c r="C263" s="28"/>
      <c r="D263" s="28"/>
      <c r="E263" s="28"/>
      <c r="F263" s="45"/>
      <c r="G263" s="45"/>
      <c r="H263" s="45"/>
      <c r="I263" s="45"/>
      <c r="J263" s="45"/>
      <c r="K263" s="45"/>
      <c r="L263" s="31"/>
      <c r="M263" s="31"/>
      <c r="N263" s="82"/>
    </row>
    <row r="264" spans="1:14">
      <c r="A264" s="89" t="s">
        <v>246</v>
      </c>
      <c r="B264" s="39"/>
      <c r="C264" s="39"/>
      <c r="D264" s="28"/>
      <c r="E264" s="38"/>
      <c r="F264" s="45"/>
      <c r="G264" s="45"/>
      <c r="H264" s="45"/>
      <c r="I264" s="45"/>
      <c r="J264" s="45"/>
      <c r="K264" s="45"/>
      <c r="L264" s="39"/>
      <c r="M264" s="39"/>
      <c r="N264" s="80"/>
    </row>
    <row r="265" spans="1:14">
      <c r="A265" s="91"/>
      <c r="B265" s="39"/>
      <c r="C265" s="39"/>
      <c r="D265" s="28"/>
      <c r="E265" s="38"/>
      <c r="F265" s="33"/>
      <c r="G265" s="33"/>
      <c r="H265" s="33"/>
      <c r="I265" s="33"/>
      <c r="J265" s="33"/>
      <c r="K265" s="83"/>
      <c r="L265" s="39"/>
      <c r="M265" s="39"/>
      <c r="N265" s="80"/>
    </row>
    <row r="266" spans="1:14">
      <c r="A266" s="91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80"/>
    </row>
    <row r="267" spans="1:14">
      <c r="A267" s="88" t="s">
        <v>286</v>
      </c>
      <c r="B267" s="31"/>
      <c r="C267" s="31"/>
      <c r="D267" s="31"/>
      <c r="E267" s="28"/>
      <c r="F267" s="28"/>
      <c r="G267" s="28"/>
      <c r="H267" s="28"/>
      <c r="I267" s="28"/>
      <c r="J267" s="28"/>
      <c r="K267" s="28"/>
      <c r="L267" s="249"/>
      <c r="M267" s="249"/>
      <c r="N267" s="81"/>
    </row>
    <row r="268" spans="1:14">
      <c r="A268" s="10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176"/>
      <c r="M268" s="176"/>
      <c r="N268" s="81"/>
    </row>
    <row r="269" spans="1:14" ht="12.75" customHeight="1">
      <c r="A269" s="260" t="s">
        <v>321</v>
      </c>
      <c r="B269" s="261"/>
      <c r="C269" s="261"/>
      <c r="D269" s="262"/>
      <c r="E269" s="262"/>
      <c r="F269" s="262"/>
      <c r="G269" s="178"/>
      <c r="H269" s="178"/>
      <c r="I269" s="178"/>
      <c r="J269" s="178"/>
      <c r="K269" s="28"/>
      <c r="L269" s="45"/>
      <c r="M269" s="28"/>
      <c r="N269" s="79"/>
    </row>
    <row r="270" spans="1:14">
      <c r="A270" s="260"/>
      <c r="B270" s="261"/>
      <c r="C270" s="261"/>
      <c r="D270" s="262"/>
      <c r="E270" s="262"/>
      <c r="F270" s="262"/>
      <c r="G270" s="178"/>
      <c r="H270" s="178"/>
      <c r="I270" s="178"/>
      <c r="J270" s="178"/>
      <c r="K270" s="28"/>
      <c r="L270" s="28"/>
      <c r="M270" s="28"/>
      <c r="N270" s="79"/>
    </row>
    <row r="271" spans="1:14" ht="12.75" customHeight="1">
      <c r="A271" s="173"/>
      <c r="B271" s="174"/>
      <c r="C271" s="174"/>
      <c r="D271" s="175"/>
      <c r="E271" s="175"/>
      <c r="F271" s="175"/>
      <c r="G271" s="175"/>
      <c r="H271" s="175"/>
      <c r="I271" s="175"/>
      <c r="J271" s="175"/>
      <c r="K271" s="28"/>
      <c r="L271" s="28"/>
      <c r="M271" s="28"/>
      <c r="N271" s="79"/>
    </row>
    <row r="272" spans="1:14">
      <c r="A272" s="87"/>
      <c r="B272" s="28"/>
      <c r="C272" s="28"/>
      <c r="D272" s="28"/>
      <c r="E272" s="28" t="s">
        <v>280</v>
      </c>
      <c r="F272" s="28"/>
      <c r="G272" s="28"/>
      <c r="H272" s="28"/>
      <c r="I272" s="28"/>
      <c r="J272" s="28"/>
      <c r="K272" s="28"/>
      <c r="L272" s="28"/>
      <c r="M272" s="28"/>
      <c r="N272" s="79"/>
    </row>
    <row r="273" spans="1:14">
      <c r="A273" s="87"/>
      <c r="B273" s="28"/>
      <c r="C273" s="28"/>
      <c r="D273" s="28" t="s">
        <v>271</v>
      </c>
      <c r="E273" s="137"/>
      <c r="F273" s="28"/>
      <c r="G273" s="28"/>
      <c r="H273" s="28"/>
      <c r="I273" s="28"/>
      <c r="J273" s="28"/>
      <c r="K273" s="28"/>
      <c r="L273" s="28"/>
      <c r="M273" s="28"/>
      <c r="N273" s="79"/>
    </row>
    <row r="274" spans="1:14">
      <c r="A274" s="87"/>
      <c r="B274" s="28"/>
      <c r="C274" s="28"/>
      <c r="D274" s="28" t="s">
        <v>272</v>
      </c>
      <c r="E274" s="137"/>
      <c r="F274" s="28"/>
      <c r="G274" s="28"/>
      <c r="H274" s="28"/>
      <c r="I274" s="28"/>
      <c r="J274" s="28"/>
      <c r="K274" s="28"/>
      <c r="L274" s="28"/>
      <c r="M274" s="28"/>
      <c r="N274" s="79"/>
    </row>
    <row r="275" spans="1:14">
      <c r="A275" s="87"/>
      <c r="B275" s="28"/>
      <c r="C275" s="28"/>
      <c r="D275" s="28" t="s">
        <v>273</v>
      </c>
      <c r="E275" s="137"/>
      <c r="F275" s="28"/>
      <c r="G275" s="28"/>
      <c r="H275" s="28"/>
      <c r="I275" s="28"/>
      <c r="J275" s="28"/>
      <c r="K275" s="28"/>
      <c r="L275" s="28"/>
      <c r="M275" s="28"/>
      <c r="N275" s="79"/>
    </row>
    <row r="276" spans="1:14">
      <c r="A276" s="87"/>
      <c r="B276" s="28"/>
      <c r="C276" s="28"/>
      <c r="D276" s="28" t="s">
        <v>274</v>
      </c>
      <c r="E276" s="137"/>
      <c r="F276" s="28"/>
      <c r="G276" s="28"/>
      <c r="H276" s="140" t="s">
        <v>324</v>
      </c>
      <c r="I276" s="39"/>
      <c r="J276" s="39"/>
      <c r="K276" s="28"/>
      <c r="L276" s="28" t="s">
        <v>220</v>
      </c>
      <c r="M276" s="28"/>
      <c r="N276" s="79"/>
    </row>
    <row r="277" spans="1:14" ht="12.75" customHeight="1">
      <c r="A277" s="87"/>
      <c r="B277" s="28"/>
      <c r="C277" s="28"/>
      <c r="D277" s="28" t="s">
        <v>275</v>
      </c>
      <c r="E277" s="137"/>
      <c r="F277" s="28"/>
      <c r="G277" s="28"/>
      <c r="H277" s="259" t="str">
        <f>+"El costo del material veterinario para una gallina en el mes es de $"&amp;VALUE(D280)&amp;"."</f>
        <v>El costo del material veterinario para una gallina en el mes es de $0.</v>
      </c>
      <c r="I277" s="259"/>
      <c r="J277" s="259"/>
      <c r="K277" s="28"/>
      <c r="L277" s="31"/>
      <c r="M277" s="31"/>
      <c r="N277" s="82"/>
    </row>
    <row r="278" spans="1:14">
      <c r="A278" s="87"/>
      <c r="B278" s="28"/>
      <c r="C278" s="28"/>
      <c r="D278" s="28" t="s">
        <v>276</v>
      </c>
      <c r="E278" s="137"/>
      <c r="F278" s="28"/>
      <c r="G278" s="28"/>
      <c r="H278" s="259"/>
      <c r="I278" s="259"/>
      <c r="J278" s="259"/>
      <c r="K278" s="28"/>
      <c r="L278" s="31"/>
      <c r="M278" s="31"/>
      <c r="N278" s="82"/>
    </row>
    <row r="279" spans="1:14" ht="12.75" customHeight="1">
      <c r="A279" s="87"/>
      <c r="B279" s="28"/>
      <c r="C279" s="28"/>
      <c r="D279" s="28"/>
      <c r="E279" s="28"/>
      <c r="F279" s="28"/>
      <c r="G279" s="28"/>
      <c r="H279" s="259"/>
      <c r="I279" s="259"/>
      <c r="J279" s="259"/>
      <c r="K279" s="28"/>
      <c r="L279" s="31"/>
      <c r="M279" s="31"/>
      <c r="N279" s="82"/>
    </row>
    <row r="280" spans="1:14">
      <c r="A280" s="116" t="s">
        <v>297</v>
      </c>
      <c r="B280" s="93"/>
      <c r="C280" s="28" t="s">
        <v>221</v>
      </c>
      <c r="D280" s="93">
        <f>IF(SUM(E273:E278)=0,,AVERAGE(E273:E278))</f>
        <v>0</v>
      </c>
      <c r="E280" s="93"/>
      <c r="F280" s="33"/>
      <c r="G280" s="33"/>
      <c r="H280" s="259"/>
      <c r="I280" s="259"/>
      <c r="J280" s="259"/>
      <c r="K280" s="28"/>
      <c r="L280" s="31"/>
      <c r="M280" s="31"/>
      <c r="N280" s="82"/>
    </row>
    <row r="281" spans="1:14">
      <c r="A281" s="116"/>
      <c r="B281" s="93"/>
      <c r="C281" s="28"/>
      <c r="D281" s="93"/>
      <c r="E281" s="93"/>
      <c r="F281" s="33"/>
      <c r="G281" s="33"/>
      <c r="H281" s="33"/>
      <c r="I281" s="33"/>
      <c r="J281" s="33"/>
      <c r="K281" s="113"/>
      <c r="L281" s="31"/>
      <c r="M281" s="31"/>
      <c r="N281" s="82"/>
    </row>
    <row r="282" spans="1:14" ht="12.75" customHeight="1">
      <c r="A282" s="87"/>
      <c r="B282" s="28"/>
      <c r="C282" s="28"/>
      <c r="D282" s="179"/>
      <c r="E282" s="179"/>
      <c r="F282" s="179"/>
      <c r="G282" s="179"/>
      <c r="H282" s="179"/>
      <c r="I282" s="179"/>
      <c r="J282" s="179"/>
      <c r="K282" s="48"/>
      <c r="L282" s="31"/>
      <c r="M282" s="31"/>
      <c r="N282" s="82"/>
    </row>
    <row r="283" spans="1:14">
      <c r="A283" s="47"/>
      <c r="B283" s="28"/>
      <c r="C283" s="28"/>
      <c r="D283" s="28"/>
      <c r="E283" s="28"/>
      <c r="F283" s="45"/>
      <c r="G283" s="45"/>
      <c r="H283" s="45"/>
      <c r="I283" s="45"/>
      <c r="J283" s="45"/>
      <c r="K283" s="45"/>
      <c r="L283" s="31"/>
      <c r="M283" s="31"/>
      <c r="N283" s="82"/>
    </row>
    <row r="284" spans="1:14" ht="12.75" customHeight="1">
      <c r="A284" s="89" t="s">
        <v>246</v>
      </c>
      <c r="B284" s="39"/>
      <c r="C284" s="39"/>
      <c r="D284" s="28"/>
      <c r="E284" s="38"/>
      <c r="F284" s="45"/>
      <c r="G284" s="45"/>
      <c r="H284" s="45"/>
      <c r="I284" s="45"/>
      <c r="J284" s="45"/>
      <c r="K284" s="45"/>
      <c r="L284" s="39"/>
      <c r="M284" s="39"/>
      <c r="N284" s="80"/>
    </row>
    <row r="285" spans="1:14">
      <c r="A285" s="91"/>
      <c r="B285" s="39"/>
      <c r="C285" s="39"/>
      <c r="D285" s="28"/>
      <c r="E285" s="38"/>
      <c r="F285" s="33"/>
      <c r="G285" s="33"/>
      <c r="H285" s="33"/>
      <c r="I285" s="33"/>
      <c r="J285" s="33"/>
      <c r="K285" s="83"/>
      <c r="L285" s="39"/>
      <c r="M285" s="39"/>
      <c r="N285" s="80"/>
    </row>
    <row r="286" spans="1:14">
      <c r="A286" s="91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80"/>
    </row>
    <row r="287" spans="1:14">
      <c r="A287" s="88" t="s">
        <v>288</v>
      </c>
      <c r="B287" s="31"/>
      <c r="C287" s="31"/>
      <c r="D287" s="31"/>
      <c r="E287" s="28"/>
      <c r="F287" s="28"/>
      <c r="G287" s="28"/>
      <c r="H287" s="28"/>
      <c r="I287" s="28"/>
      <c r="J287" s="28"/>
      <c r="K287" s="28"/>
      <c r="L287" s="249"/>
      <c r="M287" s="249"/>
      <c r="N287" s="81"/>
    </row>
    <row r="288" spans="1:14">
      <c r="A288" s="10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176"/>
      <c r="M288" s="176"/>
      <c r="N288" s="81"/>
    </row>
    <row r="289" spans="1:14" ht="12.75" customHeight="1">
      <c r="A289" s="260" t="s">
        <v>322</v>
      </c>
      <c r="B289" s="261"/>
      <c r="C289" s="261"/>
      <c r="D289" s="262"/>
      <c r="E289" s="262"/>
      <c r="F289" s="262"/>
      <c r="G289" s="178"/>
      <c r="H289" s="178"/>
      <c r="I289" s="178"/>
      <c r="J289" s="178"/>
      <c r="K289" s="28"/>
      <c r="L289" s="45"/>
      <c r="M289" s="28"/>
      <c r="N289" s="79"/>
    </row>
    <row r="290" spans="1:14">
      <c r="A290" s="260"/>
      <c r="B290" s="261"/>
      <c r="C290" s="261"/>
      <c r="D290" s="262"/>
      <c r="E290" s="262"/>
      <c r="F290" s="262"/>
      <c r="G290" s="178"/>
      <c r="H290" s="178"/>
      <c r="I290" s="178"/>
      <c r="J290" s="178"/>
      <c r="K290" s="28"/>
      <c r="L290" s="28"/>
      <c r="M290" s="28"/>
      <c r="N290" s="79"/>
    </row>
    <row r="291" spans="1:14" ht="12.75" customHeight="1">
      <c r="A291" s="173"/>
      <c r="B291" s="174"/>
      <c r="C291" s="174"/>
      <c r="D291" s="175"/>
      <c r="E291" s="175"/>
      <c r="F291" s="175"/>
      <c r="G291" s="175"/>
      <c r="H291" s="175"/>
      <c r="I291" s="175"/>
      <c r="J291" s="175"/>
      <c r="K291" s="28"/>
      <c r="L291" s="28"/>
      <c r="M291" s="28"/>
      <c r="N291" s="79"/>
    </row>
    <row r="292" spans="1:14" s="123" customFormat="1">
      <c r="A292" s="87"/>
      <c r="B292" s="28"/>
      <c r="C292" s="28"/>
      <c r="D292" s="28"/>
      <c r="E292" s="28" t="s">
        <v>289</v>
      </c>
      <c r="F292" s="28"/>
      <c r="G292" s="28"/>
      <c r="H292" s="28"/>
      <c r="I292" s="28"/>
      <c r="J292" s="28"/>
      <c r="K292" s="28"/>
      <c r="L292" s="28"/>
      <c r="M292" s="28"/>
      <c r="N292" s="79"/>
    </row>
    <row r="293" spans="1:14">
      <c r="A293" s="87"/>
      <c r="B293" s="28"/>
      <c r="C293" s="28"/>
      <c r="D293" s="28" t="s">
        <v>271</v>
      </c>
      <c r="E293" s="137"/>
      <c r="F293" s="28"/>
      <c r="G293" s="28"/>
      <c r="H293" s="28"/>
      <c r="I293" s="28"/>
      <c r="J293" s="28"/>
      <c r="K293" s="28"/>
      <c r="L293" s="28"/>
      <c r="M293" s="28"/>
      <c r="N293" s="79"/>
    </row>
    <row r="294" spans="1:14">
      <c r="A294" s="87"/>
      <c r="B294" s="28"/>
      <c r="C294" s="28"/>
      <c r="D294" s="28" t="s">
        <v>272</v>
      </c>
      <c r="E294" s="137"/>
      <c r="F294" s="28"/>
      <c r="G294" s="28"/>
      <c r="H294" s="28"/>
      <c r="I294" s="28"/>
      <c r="J294" s="28"/>
      <c r="K294" s="28"/>
      <c r="L294" s="28"/>
      <c r="M294" s="28"/>
      <c r="N294" s="79"/>
    </row>
    <row r="295" spans="1:14">
      <c r="A295" s="87"/>
      <c r="B295" s="28"/>
      <c r="C295" s="28"/>
      <c r="D295" s="28" t="s">
        <v>273</v>
      </c>
      <c r="E295" s="137"/>
      <c r="F295" s="28"/>
      <c r="G295" s="28"/>
      <c r="H295" s="28"/>
      <c r="I295" s="28"/>
      <c r="J295" s="28"/>
      <c r="K295" s="28"/>
      <c r="L295" s="28"/>
      <c r="M295" s="28"/>
      <c r="N295" s="79"/>
    </row>
    <row r="296" spans="1:14">
      <c r="A296" s="87"/>
      <c r="B296" s="28"/>
      <c r="C296" s="28"/>
      <c r="D296" s="28" t="s">
        <v>274</v>
      </c>
      <c r="E296" s="137"/>
      <c r="F296" s="28"/>
      <c r="G296" s="28"/>
      <c r="H296" s="140" t="s">
        <v>324</v>
      </c>
      <c r="I296" s="39"/>
      <c r="J296" s="39"/>
      <c r="K296" s="28"/>
      <c r="L296" s="28" t="s">
        <v>220</v>
      </c>
      <c r="M296" s="28"/>
      <c r="N296" s="79"/>
    </row>
    <row r="297" spans="1:14" ht="12.75" customHeight="1">
      <c r="A297" s="87"/>
      <c r="B297" s="28"/>
      <c r="C297" s="28"/>
      <c r="D297" s="28" t="s">
        <v>275</v>
      </c>
      <c r="E297" s="137"/>
      <c r="F297" s="28"/>
      <c r="G297" s="28"/>
      <c r="H297" s="259" t="str">
        <f>+"Los gasto directos para una gallina en el mes es de $"&amp;VALUE(D300)&amp;"."</f>
        <v>Los gasto directos para una gallina en el mes es de $0.</v>
      </c>
      <c r="I297" s="259"/>
      <c r="J297" s="259"/>
      <c r="K297" s="28"/>
      <c r="L297" s="31"/>
      <c r="M297" s="31"/>
      <c r="N297" s="82"/>
    </row>
    <row r="298" spans="1:14">
      <c r="A298" s="87"/>
      <c r="B298" s="28"/>
      <c r="C298" s="28"/>
      <c r="D298" s="28" t="s">
        <v>276</v>
      </c>
      <c r="E298" s="137"/>
      <c r="F298" s="28"/>
      <c r="G298" s="28"/>
      <c r="H298" s="259"/>
      <c r="I298" s="259"/>
      <c r="J298" s="259"/>
      <c r="K298" s="28"/>
      <c r="L298" s="31"/>
      <c r="M298" s="31"/>
      <c r="N298" s="82"/>
    </row>
    <row r="299" spans="1:14" ht="12.75" customHeight="1">
      <c r="A299" s="87"/>
      <c r="B299" s="28"/>
      <c r="C299" s="28"/>
      <c r="D299" s="28"/>
      <c r="E299" s="28"/>
      <c r="F299" s="28"/>
      <c r="G299" s="28"/>
      <c r="H299" s="259"/>
      <c r="I299" s="259"/>
      <c r="J299" s="259"/>
      <c r="K299" s="28"/>
      <c r="L299" s="31"/>
      <c r="M299" s="31"/>
      <c r="N299" s="82"/>
    </row>
    <row r="300" spans="1:14">
      <c r="A300" s="263" t="s">
        <v>288</v>
      </c>
      <c r="B300" s="264"/>
      <c r="C300" s="28" t="s">
        <v>221</v>
      </c>
      <c r="D300" s="136">
        <f>IF(SUM(E293:E298)=0,,AVERAGE(E293:E298))</f>
        <v>0</v>
      </c>
      <c r="E300" s="93"/>
      <c r="F300" s="33"/>
      <c r="G300" s="33"/>
      <c r="H300" s="259"/>
      <c r="I300" s="259"/>
      <c r="J300" s="259"/>
      <c r="K300" s="28"/>
      <c r="L300" s="31"/>
      <c r="M300" s="31"/>
      <c r="N300" s="82"/>
    </row>
    <row r="301" spans="1:14">
      <c r="A301" s="87"/>
      <c r="B301" s="28"/>
      <c r="C301" s="28"/>
      <c r="D301" s="93"/>
      <c r="E301" s="93"/>
      <c r="F301" s="33"/>
      <c r="G301" s="33"/>
      <c r="H301" s="33"/>
      <c r="I301" s="33"/>
      <c r="J301" s="33"/>
      <c r="K301" s="113"/>
      <c r="L301" s="31"/>
      <c r="M301" s="31"/>
      <c r="N301" s="82"/>
    </row>
    <row r="302" spans="1:14">
      <c r="A302" s="87"/>
      <c r="B302" s="28"/>
      <c r="C302" s="28"/>
      <c r="D302" s="179"/>
      <c r="E302" s="179"/>
      <c r="F302" s="179"/>
      <c r="G302" s="179"/>
      <c r="H302" s="179"/>
      <c r="I302" s="179"/>
      <c r="J302" s="179"/>
      <c r="K302" s="48"/>
      <c r="L302" s="31"/>
      <c r="M302" s="31"/>
      <c r="N302" s="82"/>
    </row>
    <row r="303" spans="1:14">
      <c r="A303" s="47"/>
      <c r="B303" s="28"/>
      <c r="C303" s="28"/>
      <c r="D303" s="28"/>
      <c r="E303" s="28"/>
      <c r="F303" s="45"/>
      <c r="G303" s="45"/>
      <c r="H303" s="45"/>
      <c r="I303" s="45"/>
      <c r="J303" s="45"/>
      <c r="K303" s="45"/>
      <c r="L303" s="28"/>
      <c r="M303" s="28"/>
      <c r="N303" s="79"/>
    </row>
    <row r="304" spans="1:14" ht="12.75" customHeight="1">
      <c r="A304" s="89" t="s">
        <v>246</v>
      </c>
      <c r="B304" s="39"/>
      <c r="C304" s="39"/>
      <c r="D304" s="28"/>
      <c r="E304" s="38"/>
      <c r="F304" s="45"/>
      <c r="G304" s="45"/>
      <c r="H304" s="45"/>
      <c r="I304" s="45"/>
      <c r="J304" s="45"/>
      <c r="K304" s="45"/>
      <c r="L304" s="39"/>
      <c r="M304" s="39"/>
      <c r="N304" s="80"/>
    </row>
    <row r="305" spans="1:14">
      <c r="A305" s="91"/>
      <c r="B305" s="39"/>
      <c r="C305" s="39"/>
      <c r="D305" s="28"/>
      <c r="E305" s="38"/>
      <c r="F305" s="33"/>
      <c r="G305" s="33"/>
      <c r="H305" s="33"/>
      <c r="I305" s="33"/>
      <c r="J305" s="33"/>
      <c r="K305" s="83"/>
      <c r="L305" s="39"/>
      <c r="M305" s="39"/>
      <c r="N305" s="80"/>
    </row>
    <row r="306" spans="1:14">
      <c r="A306" s="91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80"/>
    </row>
    <row r="307" spans="1:14">
      <c r="A307" s="88" t="s">
        <v>290</v>
      </c>
      <c r="B307" s="31"/>
      <c r="C307" s="31"/>
      <c r="D307" s="31"/>
      <c r="E307" s="28"/>
      <c r="F307" s="28"/>
      <c r="G307" s="28"/>
      <c r="H307" s="28"/>
      <c r="I307" s="28"/>
      <c r="J307" s="28"/>
      <c r="K307" s="28"/>
      <c r="L307" s="249"/>
      <c r="M307" s="249"/>
      <c r="N307" s="81"/>
    </row>
    <row r="308" spans="1:14">
      <c r="A308" s="10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176"/>
      <c r="M308" s="176"/>
      <c r="N308" s="81"/>
    </row>
    <row r="309" spans="1:14" ht="12.75" customHeight="1">
      <c r="A309" s="260" t="s">
        <v>323</v>
      </c>
      <c r="B309" s="261"/>
      <c r="C309" s="261"/>
      <c r="D309" s="262"/>
      <c r="E309" s="262"/>
      <c r="F309" s="262"/>
      <c r="G309" s="178"/>
      <c r="H309" s="178"/>
      <c r="I309" s="178"/>
      <c r="J309" s="178"/>
      <c r="K309" s="28"/>
      <c r="L309" s="28"/>
      <c r="M309" s="28"/>
      <c r="N309" s="79"/>
    </row>
    <row r="310" spans="1:14">
      <c r="A310" s="260"/>
      <c r="B310" s="261"/>
      <c r="C310" s="261"/>
      <c r="D310" s="262"/>
      <c r="E310" s="262"/>
      <c r="F310" s="262"/>
      <c r="G310" s="178"/>
      <c r="H310" s="178"/>
      <c r="I310" s="178"/>
      <c r="J310" s="178"/>
      <c r="K310" s="28"/>
      <c r="L310" s="28"/>
      <c r="M310" s="28"/>
      <c r="N310" s="79"/>
    </row>
    <row r="311" spans="1:14">
      <c r="A311" s="173"/>
      <c r="B311" s="174"/>
      <c r="C311" s="174"/>
      <c r="D311" s="175"/>
      <c r="E311" s="175"/>
      <c r="F311" s="175"/>
      <c r="G311" s="175"/>
      <c r="H311" s="175"/>
      <c r="I311" s="175"/>
      <c r="J311" s="175"/>
      <c r="K311" s="28"/>
      <c r="L311" s="28"/>
      <c r="M311" s="28"/>
      <c r="N311" s="79"/>
    </row>
    <row r="312" spans="1:14">
      <c r="A312" s="87"/>
      <c r="B312" s="28"/>
      <c r="C312" s="28"/>
      <c r="D312" s="28"/>
      <c r="E312" s="28" t="s">
        <v>291</v>
      </c>
      <c r="F312" s="28"/>
      <c r="G312" s="28"/>
      <c r="H312" s="28"/>
      <c r="I312" s="28"/>
      <c r="J312" s="28"/>
      <c r="K312" s="28"/>
      <c r="L312" s="28"/>
      <c r="M312" s="28"/>
      <c r="N312" s="79"/>
    </row>
    <row r="313" spans="1:14">
      <c r="A313" s="87"/>
      <c r="B313" s="28"/>
      <c r="C313" s="28"/>
      <c r="D313" s="28" t="s">
        <v>271</v>
      </c>
      <c r="E313" s="137"/>
      <c r="F313" s="28"/>
      <c r="G313" s="28"/>
      <c r="H313" s="28"/>
      <c r="I313" s="28"/>
      <c r="J313" s="28"/>
      <c r="K313" s="28"/>
      <c r="L313" s="28"/>
      <c r="M313" s="28"/>
      <c r="N313" s="79"/>
    </row>
    <row r="314" spans="1:14">
      <c r="A314" s="87"/>
      <c r="B314" s="28"/>
      <c r="C314" s="28"/>
      <c r="D314" s="28" t="s">
        <v>272</v>
      </c>
      <c r="E314" s="137"/>
      <c r="F314" s="28"/>
      <c r="G314" s="28"/>
      <c r="H314" s="28"/>
      <c r="I314" s="28"/>
      <c r="J314" s="28"/>
      <c r="K314" s="28"/>
      <c r="L314" s="28" t="s">
        <v>220</v>
      </c>
      <c r="M314" s="28"/>
      <c r="N314" s="79"/>
    </row>
    <row r="315" spans="1:14" ht="12.75" customHeight="1">
      <c r="A315" s="87"/>
      <c r="B315" s="28"/>
      <c r="C315" s="28"/>
      <c r="D315" s="28" t="s">
        <v>273</v>
      </c>
      <c r="E315" s="137"/>
      <c r="F315" s="28"/>
      <c r="G315" s="28"/>
      <c r="H315" s="28"/>
      <c r="I315" s="28"/>
      <c r="J315" s="28"/>
      <c r="K315" s="28"/>
      <c r="L315" s="31"/>
      <c r="M315" s="31"/>
      <c r="N315" s="82"/>
    </row>
    <row r="316" spans="1:14">
      <c r="A316" s="87"/>
      <c r="B316" s="28"/>
      <c r="C316" s="28"/>
      <c r="D316" s="28" t="s">
        <v>274</v>
      </c>
      <c r="E316" s="137"/>
      <c r="F316" s="28"/>
      <c r="G316" s="28"/>
      <c r="H316" s="140" t="s">
        <v>324</v>
      </c>
      <c r="I316" s="39"/>
      <c r="J316" s="39"/>
      <c r="K316" s="28"/>
      <c r="L316" s="31"/>
      <c r="M316" s="31"/>
      <c r="N316" s="82"/>
    </row>
    <row r="317" spans="1:14" ht="12.75" customHeight="1">
      <c r="A317" s="87"/>
      <c r="B317" s="28"/>
      <c r="C317" s="28"/>
      <c r="D317" s="28" t="s">
        <v>275</v>
      </c>
      <c r="E317" s="137"/>
      <c r="F317" s="28"/>
      <c r="G317" s="28"/>
      <c r="H317" s="259" t="str">
        <f>+"Los sueldos y prestaciones para una gallina en el mes es de $"&amp;VALUE(D320)&amp;"."</f>
        <v>Los sueldos y prestaciones para una gallina en el mes es de $0.</v>
      </c>
      <c r="I317" s="259"/>
      <c r="J317" s="259"/>
      <c r="K317" s="28"/>
      <c r="L317" s="31"/>
      <c r="M317" s="31"/>
      <c r="N317" s="82"/>
    </row>
    <row r="318" spans="1:14">
      <c r="A318" s="87"/>
      <c r="B318" s="28"/>
      <c r="C318" s="28"/>
      <c r="D318" s="28" t="s">
        <v>276</v>
      </c>
      <c r="E318" s="137"/>
      <c r="F318" s="28"/>
      <c r="G318" s="28"/>
      <c r="H318" s="259"/>
      <c r="I318" s="259"/>
      <c r="J318" s="259"/>
      <c r="K318" s="28"/>
      <c r="L318" s="31"/>
      <c r="M318" s="31"/>
      <c r="N318" s="82"/>
    </row>
    <row r="319" spans="1:14">
      <c r="A319" s="87"/>
      <c r="B319" s="28"/>
      <c r="C319" s="28"/>
      <c r="D319" s="28"/>
      <c r="E319" s="28"/>
      <c r="F319" s="28"/>
      <c r="G319" s="28"/>
      <c r="H319" s="259"/>
      <c r="I319" s="259"/>
      <c r="J319" s="259"/>
      <c r="K319" s="28"/>
      <c r="L319" s="31"/>
      <c r="M319" s="31"/>
      <c r="N319" s="82"/>
    </row>
    <row r="320" spans="1:14">
      <c r="A320" s="263" t="s">
        <v>290</v>
      </c>
      <c r="B320" s="264"/>
      <c r="C320" s="28" t="s">
        <v>221</v>
      </c>
      <c r="D320" s="136">
        <f>IF(SUM(E313:E318)=0,,AVERAGE(E313:E318))</f>
        <v>0</v>
      </c>
      <c r="E320" s="93"/>
      <c r="F320" s="33"/>
      <c r="G320" s="33"/>
      <c r="H320" s="259"/>
      <c r="I320" s="259"/>
      <c r="J320" s="259"/>
      <c r="K320" s="28"/>
      <c r="L320" s="31"/>
      <c r="M320" s="31"/>
      <c r="N320" s="82"/>
    </row>
    <row r="321" spans="1:14" ht="12.75" customHeight="1">
      <c r="A321" s="116"/>
      <c r="B321" s="93"/>
      <c r="C321" s="28"/>
      <c r="D321" s="93"/>
      <c r="E321" s="93"/>
      <c r="F321" s="33"/>
      <c r="G321" s="33"/>
      <c r="H321" s="33"/>
      <c r="I321" s="33"/>
      <c r="J321" s="33"/>
      <c r="K321" s="113"/>
      <c r="L321" s="28"/>
      <c r="M321" s="28"/>
      <c r="N321" s="79"/>
    </row>
    <row r="322" spans="1:14">
      <c r="A322" s="87"/>
      <c r="B322" s="28"/>
      <c r="C322" s="28"/>
      <c r="D322" s="179"/>
      <c r="E322" s="179"/>
      <c r="F322" s="179"/>
      <c r="G322" s="179"/>
      <c r="H322" s="179"/>
      <c r="I322" s="179"/>
      <c r="J322" s="179"/>
      <c r="K322" s="48"/>
      <c r="L322" s="28"/>
      <c r="M322" s="28"/>
      <c r="N322" s="79"/>
    </row>
    <row r="323" spans="1:14">
      <c r="A323" s="47"/>
      <c r="B323" s="28"/>
      <c r="C323" s="28"/>
      <c r="D323" s="28"/>
      <c r="E323" s="28"/>
      <c r="F323" s="45"/>
      <c r="G323" s="45"/>
      <c r="H323" s="45"/>
      <c r="I323" s="45"/>
      <c r="J323" s="45"/>
      <c r="K323" s="45"/>
      <c r="L323" s="28"/>
      <c r="M323" s="28"/>
      <c r="N323" s="79"/>
    </row>
    <row r="324" spans="1:14">
      <c r="A324" s="89" t="s">
        <v>246</v>
      </c>
      <c r="B324" s="39"/>
      <c r="C324" s="39"/>
      <c r="D324" s="28"/>
      <c r="E324" s="38"/>
      <c r="F324" s="45"/>
      <c r="G324" s="45"/>
      <c r="H324" s="45"/>
      <c r="I324" s="45"/>
      <c r="J324" s="45"/>
      <c r="K324" s="45"/>
      <c r="L324" s="39"/>
      <c r="M324" s="39"/>
      <c r="N324" s="80"/>
    </row>
    <row r="325" spans="1:14">
      <c r="A325" s="91"/>
      <c r="B325" s="39"/>
      <c r="C325" s="39"/>
      <c r="D325" s="28"/>
      <c r="E325" s="38"/>
      <c r="F325" s="33"/>
      <c r="G325" s="33"/>
      <c r="H325" s="33"/>
      <c r="I325" s="33"/>
      <c r="J325" s="33"/>
      <c r="K325" s="83"/>
      <c r="L325" s="39"/>
      <c r="M325" s="39"/>
      <c r="N325" s="80"/>
    </row>
    <row r="326" spans="1:14">
      <c r="A326" s="91"/>
      <c r="B326" s="39"/>
      <c r="C326" s="39"/>
      <c r="D326" s="28"/>
      <c r="E326" s="38"/>
      <c r="F326" s="33"/>
      <c r="G326" s="33"/>
      <c r="H326" s="33"/>
      <c r="I326" s="33"/>
      <c r="J326" s="33"/>
      <c r="K326" s="83"/>
      <c r="L326" s="39"/>
      <c r="M326" s="39"/>
      <c r="N326" s="80"/>
    </row>
    <row r="327" spans="1:14" ht="15">
      <c r="A327" s="250" t="s">
        <v>304</v>
      </c>
      <c r="B327" s="251"/>
      <c r="C327" s="251"/>
      <c r="D327" s="251"/>
      <c r="E327" s="251"/>
      <c r="F327" s="251"/>
      <c r="G327" s="251"/>
      <c r="H327" s="251"/>
      <c r="I327" s="251"/>
      <c r="J327" s="251"/>
      <c r="K327" s="251"/>
      <c r="L327" s="251"/>
      <c r="M327" s="251"/>
      <c r="N327" s="252"/>
    </row>
    <row r="328" spans="1:14">
      <c r="A328" s="124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127"/>
    </row>
    <row r="329" spans="1:14">
      <c r="A329" s="88" t="s">
        <v>267</v>
      </c>
      <c r="B329" s="31"/>
      <c r="C329" s="31"/>
      <c r="D329" s="31"/>
      <c r="E329" s="28"/>
      <c r="F329" s="28"/>
      <c r="G329" s="28"/>
      <c r="H329" s="28"/>
      <c r="I329" s="28"/>
      <c r="J329" s="28"/>
      <c r="K329" s="28"/>
      <c r="L329" s="249"/>
      <c r="M329" s="249"/>
      <c r="N329" s="81"/>
    </row>
    <row r="330" spans="1:14">
      <c r="A330" s="10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176"/>
      <c r="M330" s="176"/>
      <c r="N330" s="81"/>
    </row>
    <row r="331" spans="1:14">
      <c r="A331" s="246"/>
      <c r="B331" s="247"/>
      <c r="C331" s="247"/>
      <c r="D331" s="248"/>
      <c r="E331" s="248"/>
      <c r="F331" s="248"/>
      <c r="G331" s="175"/>
      <c r="H331" s="175"/>
      <c r="I331" s="175"/>
      <c r="J331" s="175"/>
      <c r="K331" s="28"/>
      <c r="L331" s="45"/>
      <c r="M331" s="28"/>
      <c r="N331" s="79"/>
    </row>
    <row r="332" spans="1:14">
      <c r="A332" s="246"/>
      <c r="B332" s="247"/>
      <c r="C332" s="247"/>
      <c r="D332" s="248"/>
      <c r="E332" s="248"/>
      <c r="F332" s="248"/>
      <c r="G332" s="175"/>
      <c r="H332" s="175"/>
      <c r="I332" s="175"/>
      <c r="J332" s="175"/>
      <c r="K332" s="28"/>
      <c r="L332" s="28"/>
      <c r="M332" s="28"/>
      <c r="N332" s="79"/>
    </row>
    <row r="333" spans="1:14" ht="12.75" customHeight="1">
      <c r="A333" s="173"/>
      <c r="B333" s="174"/>
      <c r="C333" s="174"/>
      <c r="D333" s="175"/>
      <c r="E333" s="175"/>
      <c r="F333" s="175"/>
      <c r="G333" s="175"/>
      <c r="H333" s="175"/>
      <c r="I333" s="175"/>
      <c r="J333" s="175"/>
      <c r="K333" s="28"/>
      <c r="L333" s="28"/>
      <c r="M333" s="28"/>
      <c r="N333" s="79"/>
    </row>
    <row r="334" spans="1:14">
      <c r="A334" s="87"/>
      <c r="B334" s="28"/>
      <c r="C334" s="28"/>
      <c r="D334" s="28"/>
      <c r="E334" s="28" t="s">
        <v>267</v>
      </c>
      <c r="F334" s="28"/>
      <c r="G334" s="28"/>
      <c r="H334" s="28"/>
      <c r="I334" s="28"/>
      <c r="J334" s="28"/>
      <c r="K334" s="28"/>
      <c r="L334" s="28"/>
      <c r="M334" s="28"/>
      <c r="N334" s="79"/>
    </row>
    <row r="335" spans="1:14" ht="12.75" customHeight="1">
      <c r="A335" s="87"/>
      <c r="B335" s="28"/>
      <c r="C335" s="28"/>
      <c r="D335" s="28" t="s">
        <v>271</v>
      </c>
      <c r="E335" s="139"/>
      <c r="F335" s="28"/>
      <c r="G335" s="28"/>
      <c r="H335" s="28"/>
      <c r="I335" s="28"/>
      <c r="J335" s="28"/>
      <c r="K335" s="28"/>
      <c r="L335" s="28"/>
      <c r="M335" s="28"/>
      <c r="N335" s="79"/>
    </row>
    <row r="336" spans="1:14">
      <c r="A336" s="87"/>
      <c r="B336" s="28"/>
      <c r="C336" s="28"/>
      <c r="D336" s="28" t="s">
        <v>272</v>
      </c>
      <c r="E336" s="139"/>
      <c r="F336" s="28"/>
      <c r="G336" s="28"/>
      <c r="H336" s="28"/>
      <c r="I336" s="28"/>
      <c r="J336" s="28"/>
      <c r="K336" s="28"/>
      <c r="L336" s="28" t="s">
        <v>220</v>
      </c>
      <c r="M336" s="28"/>
      <c r="N336" s="79"/>
    </row>
    <row r="337" spans="1:14">
      <c r="A337" s="87"/>
      <c r="B337" s="28"/>
      <c r="C337" s="28"/>
      <c r="D337" s="28" t="s">
        <v>273</v>
      </c>
      <c r="E337" s="139"/>
      <c r="F337" s="28"/>
      <c r="G337" s="28"/>
      <c r="H337" s="28"/>
      <c r="I337" s="28"/>
      <c r="J337" s="28"/>
      <c r="K337" s="28"/>
      <c r="L337" s="31"/>
      <c r="M337" s="31"/>
      <c r="N337" s="82"/>
    </row>
    <row r="338" spans="1:14">
      <c r="A338" s="87"/>
      <c r="B338" s="28"/>
      <c r="C338" s="28"/>
      <c r="D338" s="28" t="s">
        <v>274</v>
      </c>
      <c r="E338" s="139"/>
      <c r="F338" s="28"/>
      <c r="G338" s="28"/>
      <c r="H338" s="140" t="s">
        <v>324</v>
      </c>
      <c r="I338" s="39"/>
      <c r="J338" s="39"/>
      <c r="K338" s="28"/>
      <c r="L338" s="31"/>
      <c r="M338" s="31"/>
      <c r="N338" s="82"/>
    </row>
    <row r="339" spans="1:14" ht="12.75" customHeight="1">
      <c r="A339" s="87"/>
      <c r="B339" s="28"/>
      <c r="C339" s="28"/>
      <c r="D339" s="28" t="s">
        <v>275</v>
      </c>
      <c r="E339" s="139"/>
      <c r="F339" s="28"/>
      <c r="G339" s="28"/>
      <c r="H339" s="259" t="str">
        <f>+"El costo de la gallina al momento de inicar con la postura es de $"&amp;VALUE(D342)&amp;" KG."</f>
        <v>El costo de la gallina al momento de inicar con la postura es de $0 KG.</v>
      </c>
      <c r="I339" s="259"/>
      <c r="J339" s="259"/>
      <c r="K339" s="28"/>
      <c r="L339" s="31"/>
      <c r="M339" s="31"/>
      <c r="N339" s="82"/>
    </row>
    <row r="340" spans="1:14">
      <c r="A340" s="87"/>
      <c r="B340" s="28"/>
      <c r="C340" s="28"/>
      <c r="D340" s="28" t="s">
        <v>276</v>
      </c>
      <c r="E340" s="139"/>
      <c r="F340" s="28"/>
      <c r="G340" s="28"/>
      <c r="H340" s="259"/>
      <c r="I340" s="259"/>
      <c r="J340" s="259"/>
      <c r="K340" s="28"/>
      <c r="L340" s="31"/>
      <c r="M340" s="31"/>
      <c r="N340" s="82"/>
    </row>
    <row r="341" spans="1:14" ht="12.75" customHeight="1">
      <c r="A341" s="87"/>
      <c r="B341" s="28"/>
      <c r="C341" s="28"/>
      <c r="D341" s="28"/>
      <c r="E341" s="28"/>
      <c r="F341" s="28"/>
      <c r="G341" s="28"/>
      <c r="H341" s="259"/>
      <c r="I341" s="259"/>
      <c r="J341" s="259"/>
      <c r="K341" s="28"/>
      <c r="L341" s="31"/>
      <c r="M341" s="31"/>
      <c r="N341" s="82"/>
    </row>
    <row r="342" spans="1:14">
      <c r="A342" s="87" t="s">
        <v>307</v>
      </c>
      <c r="B342" s="28"/>
      <c r="C342" s="28" t="s">
        <v>221</v>
      </c>
      <c r="D342" s="136">
        <f>IF(SUM(E335:E340)=0,,AVERAGE(E335:E340))</f>
        <v>0</v>
      </c>
      <c r="E342" s="93"/>
      <c r="F342" s="33"/>
      <c r="G342" s="33"/>
      <c r="H342" s="259"/>
      <c r="I342" s="259"/>
      <c r="J342" s="259"/>
      <c r="K342" s="104"/>
      <c r="L342" s="31"/>
      <c r="M342" s="31"/>
      <c r="N342" s="82"/>
    </row>
    <row r="343" spans="1:14">
      <c r="A343" s="87"/>
      <c r="B343" s="28"/>
      <c r="C343" s="28"/>
      <c r="D343" s="93"/>
      <c r="E343" s="93"/>
      <c r="F343" s="33"/>
      <c r="G343" s="33"/>
      <c r="H343" s="33"/>
      <c r="I343" s="33"/>
      <c r="J343" s="33"/>
      <c r="K343" s="113"/>
      <c r="L343" s="28"/>
      <c r="M343" s="28"/>
      <c r="N343" s="79"/>
    </row>
    <row r="344" spans="1:14">
      <c r="A344" s="87"/>
      <c r="B344" s="28"/>
      <c r="C344" s="28"/>
      <c r="D344" s="179"/>
      <c r="E344" s="179"/>
      <c r="F344" s="179"/>
      <c r="G344" s="179"/>
      <c r="H344" s="179"/>
      <c r="I344" s="179"/>
      <c r="J344" s="179"/>
      <c r="K344" s="48"/>
      <c r="L344" s="28"/>
      <c r="M344" s="28"/>
      <c r="N344" s="79"/>
    </row>
    <row r="345" spans="1:14">
      <c r="A345" s="87"/>
      <c r="B345" s="28"/>
      <c r="C345" s="28"/>
      <c r="D345" s="28"/>
      <c r="E345" s="28"/>
      <c r="F345" s="33"/>
      <c r="G345" s="33"/>
      <c r="H345" s="33"/>
      <c r="I345" s="33"/>
      <c r="J345" s="33"/>
      <c r="K345" s="28"/>
      <c r="L345" s="28"/>
      <c r="M345" s="28"/>
      <c r="N345" s="79"/>
    </row>
    <row r="346" spans="1:14">
      <c r="A346" s="89" t="s">
        <v>246</v>
      </c>
      <c r="B346" s="28"/>
      <c r="C346" s="28"/>
      <c r="D346" s="28"/>
      <c r="E346" s="38"/>
      <c r="F346" s="33"/>
      <c r="G346" s="33"/>
      <c r="H346" s="33"/>
      <c r="I346" s="33"/>
      <c r="J346" s="33"/>
      <c r="K346" s="83"/>
      <c r="L346" s="28"/>
      <c r="M346" s="28"/>
      <c r="N346" s="79"/>
    </row>
    <row r="347" spans="1:14">
      <c r="A347" s="91"/>
      <c r="B347" s="39"/>
      <c r="C347" s="39"/>
      <c r="D347" s="39"/>
      <c r="E347" s="38"/>
      <c r="F347" s="33"/>
      <c r="G347" s="33"/>
      <c r="H347" s="33"/>
      <c r="I347" s="33"/>
      <c r="J347" s="33"/>
      <c r="K347" s="36"/>
      <c r="L347" s="39"/>
      <c r="M347" s="39"/>
      <c r="N347" s="80"/>
    </row>
    <row r="348" spans="1:14">
      <c r="A348" s="91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80"/>
    </row>
    <row r="349" spans="1:14">
      <c r="A349" s="88" t="s">
        <v>282</v>
      </c>
      <c r="B349" s="31"/>
      <c r="C349" s="31"/>
      <c r="D349" s="31"/>
      <c r="E349" s="28"/>
      <c r="F349" s="28"/>
      <c r="G349" s="28"/>
      <c r="H349" s="28"/>
      <c r="I349" s="28"/>
      <c r="J349" s="28"/>
      <c r="K349" s="28"/>
      <c r="L349" s="28"/>
      <c r="M349" s="28"/>
      <c r="N349" s="79"/>
    </row>
    <row r="350" spans="1:14">
      <c r="A350" s="10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79"/>
    </row>
    <row r="351" spans="1:14" ht="12.75" customHeight="1">
      <c r="A351" s="246" t="s">
        <v>315</v>
      </c>
      <c r="B351" s="247"/>
      <c r="C351" s="247"/>
      <c r="D351" s="248"/>
      <c r="E351" s="248"/>
      <c r="F351" s="248"/>
      <c r="G351" s="175"/>
      <c r="H351" s="175"/>
      <c r="I351" s="175"/>
      <c r="J351" s="175"/>
      <c r="K351" s="28"/>
      <c r="L351" s="28"/>
      <c r="M351" s="28"/>
      <c r="N351" s="79"/>
    </row>
    <row r="352" spans="1:14">
      <c r="A352" s="246"/>
      <c r="B352" s="247"/>
      <c r="C352" s="247"/>
      <c r="D352" s="248"/>
      <c r="E352" s="248"/>
      <c r="F352" s="248"/>
      <c r="G352" s="175"/>
      <c r="H352" s="175"/>
      <c r="I352" s="175"/>
      <c r="J352" s="175"/>
      <c r="K352" s="28"/>
      <c r="L352" s="28"/>
      <c r="M352" s="28"/>
      <c r="N352" s="79"/>
    </row>
    <row r="353" spans="1:14" ht="12.75" customHeight="1">
      <c r="A353" s="173"/>
      <c r="B353" s="174"/>
      <c r="C353" s="174"/>
      <c r="D353" s="175"/>
      <c r="E353" s="175"/>
      <c r="F353" s="175"/>
      <c r="G353" s="175"/>
      <c r="H353" s="175"/>
      <c r="I353" s="175"/>
      <c r="J353" s="175"/>
      <c r="K353" s="28"/>
      <c r="L353" s="28"/>
      <c r="M353" s="28"/>
      <c r="N353" s="79"/>
    </row>
    <row r="354" spans="1:14">
      <c r="A354" s="87"/>
      <c r="B354" s="28"/>
      <c r="C354" s="28"/>
      <c r="D354" s="28"/>
      <c r="E354" s="138" t="s">
        <v>281</v>
      </c>
      <c r="F354" s="28"/>
      <c r="G354" s="28"/>
      <c r="H354" s="28"/>
      <c r="I354" s="28"/>
      <c r="J354" s="28"/>
      <c r="K354" s="28"/>
      <c r="L354" s="28"/>
      <c r="M354" s="28"/>
      <c r="N354" s="79"/>
    </row>
    <row r="355" spans="1:14" ht="12.75" customHeight="1">
      <c r="A355" s="87"/>
      <c r="B355" s="28"/>
      <c r="C355" s="28"/>
      <c r="D355" s="28" t="s">
        <v>271</v>
      </c>
      <c r="E355" s="160"/>
      <c r="F355" s="28"/>
      <c r="G355" s="28"/>
      <c r="H355" s="28"/>
      <c r="I355" s="28"/>
      <c r="J355" s="28"/>
      <c r="K355" s="28"/>
      <c r="L355" s="28"/>
      <c r="M355" s="28"/>
      <c r="N355" s="79"/>
    </row>
    <row r="356" spans="1:14">
      <c r="A356" s="87"/>
      <c r="B356" s="28"/>
      <c r="C356" s="28"/>
      <c r="D356" s="28" t="s">
        <v>272</v>
      </c>
      <c r="E356" s="160"/>
      <c r="F356" s="28"/>
      <c r="G356" s="28"/>
      <c r="H356" s="28"/>
      <c r="I356" s="28"/>
      <c r="J356" s="28"/>
      <c r="K356" s="28"/>
      <c r="L356" s="28"/>
      <c r="M356" s="28"/>
      <c r="N356" s="79"/>
    </row>
    <row r="357" spans="1:14">
      <c r="A357" s="87"/>
      <c r="B357" s="28"/>
      <c r="C357" s="28"/>
      <c r="D357" s="28" t="s">
        <v>273</v>
      </c>
      <c r="E357" s="160"/>
      <c r="F357" s="28"/>
      <c r="G357" s="28"/>
      <c r="H357" s="28"/>
      <c r="I357" s="28"/>
      <c r="J357" s="28"/>
      <c r="K357" s="28"/>
      <c r="L357" s="28"/>
      <c r="M357" s="28"/>
      <c r="N357" s="79"/>
    </row>
    <row r="358" spans="1:14">
      <c r="A358" s="87"/>
      <c r="B358" s="28"/>
      <c r="C358" s="28"/>
      <c r="D358" s="28" t="s">
        <v>274</v>
      </c>
      <c r="E358" s="160"/>
      <c r="F358" s="28"/>
      <c r="G358" s="28"/>
      <c r="H358" s="140" t="s">
        <v>324</v>
      </c>
      <c r="I358" s="39"/>
      <c r="J358" s="39"/>
      <c r="K358" s="28"/>
      <c r="L358" s="28" t="s">
        <v>220</v>
      </c>
      <c r="M358" s="28"/>
      <c r="N358" s="79"/>
    </row>
    <row r="359" spans="1:14" ht="12.75" customHeight="1">
      <c r="A359" s="87"/>
      <c r="B359" s="28"/>
      <c r="C359" s="28"/>
      <c r="D359" s="28" t="s">
        <v>275</v>
      </c>
      <c r="E359" s="160"/>
      <c r="F359" s="28"/>
      <c r="G359" s="28"/>
      <c r="H359" s="259" t="str">
        <f>+"Los kilos de alimento que consumío una pollita en el mes fue "&amp;VALUE(D362)&amp;" KG."</f>
        <v>Los kilos de alimento que consumío una pollita en el mes fue 0 KG.</v>
      </c>
      <c r="I359" s="259"/>
      <c r="J359" s="259"/>
      <c r="K359" s="28"/>
      <c r="L359" s="31"/>
      <c r="M359" s="31"/>
      <c r="N359" s="82"/>
    </row>
    <row r="360" spans="1:14">
      <c r="A360" s="87"/>
      <c r="B360" s="28"/>
      <c r="C360" s="28"/>
      <c r="D360" s="28" t="s">
        <v>276</v>
      </c>
      <c r="E360" s="160"/>
      <c r="F360" s="28"/>
      <c r="G360" s="28"/>
      <c r="H360" s="259"/>
      <c r="I360" s="259"/>
      <c r="J360" s="259"/>
      <c r="K360" s="28"/>
      <c r="L360" s="31"/>
      <c r="M360" s="31"/>
      <c r="N360" s="82"/>
    </row>
    <row r="361" spans="1:14" ht="12.75" customHeight="1">
      <c r="A361" s="87"/>
      <c r="B361" s="28"/>
      <c r="C361" s="28"/>
      <c r="D361" s="28"/>
      <c r="E361" s="28"/>
      <c r="F361" s="28"/>
      <c r="G361" s="28"/>
      <c r="H361" s="259"/>
      <c r="I361" s="259"/>
      <c r="J361" s="259"/>
      <c r="K361" s="28"/>
      <c r="L361" s="31"/>
      <c r="M361" s="31"/>
      <c r="N361" s="82"/>
    </row>
    <row r="362" spans="1:14">
      <c r="A362" s="263" t="s">
        <v>282</v>
      </c>
      <c r="B362" s="264"/>
      <c r="C362" s="28" t="s">
        <v>221</v>
      </c>
      <c r="D362" s="135">
        <f>IF(SUM(E355:E360)=0,,AVERAGE(E355:E360))</f>
        <v>0</v>
      </c>
      <c r="E362" s="93"/>
      <c r="F362" s="93"/>
      <c r="G362" s="93"/>
      <c r="H362" s="259"/>
      <c r="I362" s="259"/>
      <c r="J362" s="259"/>
      <c r="K362" s="45"/>
      <c r="L362" s="31"/>
      <c r="M362" s="31"/>
      <c r="N362" s="82"/>
    </row>
    <row r="363" spans="1:14">
      <c r="A363" s="87"/>
      <c r="B363" s="28"/>
      <c r="C363" s="28"/>
      <c r="D363" s="93"/>
      <c r="E363" s="93"/>
      <c r="F363" s="111"/>
      <c r="G363" s="111"/>
      <c r="H363" s="111"/>
      <c r="I363" s="111"/>
      <c r="J363" s="111"/>
      <c r="K363" s="96"/>
      <c r="L363" s="31"/>
      <c r="M363" s="31"/>
      <c r="N363" s="82"/>
    </row>
    <row r="364" spans="1:14">
      <c r="A364" s="87"/>
      <c r="B364" s="28"/>
      <c r="C364" s="28"/>
      <c r="D364" s="179"/>
      <c r="E364" s="179"/>
      <c r="F364" s="179"/>
      <c r="G364" s="179"/>
      <c r="H364" s="179"/>
      <c r="I364" s="179"/>
      <c r="J364" s="179"/>
      <c r="K364" s="48"/>
      <c r="L364" s="31"/>
      <c r="M364" s="31"/>
      <c r="N364" s="82"/>
    </row>
    <row r="365" spans="1:14">
      <c r="A365" s="47"/>
      <c r="B365" s="28"/>
      <c r="C365" s="28"/>
      <c r="D365" s="28"/>
      <c r="E365" s="28"/>
      <c r="F365" s="33"/>
      <c r="G365" s="33"/>
      <c r="H365" s="33"/>
      <c r="I365" s="33"/>
      <c r="J365" s="33"/>
      <c r="K365" s="28"/>
      <c r="L365" s="28"/>
      <c r="M365" s="28"/>
      <c r="N365" s="79"/>
    </row>
    <row r="366" spans="1:14">
      <c r="A366" s="89" t="s">
        <v>246</v>
      </c>
      <c r="B366" s="39"/>
      <c r="C366" s="39"/>
      <c r="D366" s="28"/>
      <c r="E366" s="38"/>
      <c r="F366" s="33"/>
      <c r="G366" s="33"/>
      <c r="H366" s="33"/>
      <c r="I366" s="33"/>
      <c r="J366" s="33"/>
      <c r="K366" s="45"/>
      <c r="L366" s="39"/>
      <c r="M366" s="39"/>
      <c r="N366" s="80"/>
    </row>
    <row r="367" spans="1:14">
      <c r="A367" s="89"/>
      <c r="B367" s="39"/>
      <c r="C367" s="39"/>
      <c r="D367" s="28"/>
      <c r="E367" s="38"/>
      <c r="F367" s="33"/>
      <c r="G367" s="33"/>
      <c r="H367" s="33"/>
      <c r="I367" s="33"/>
      <c r="J367" s="33"/>
      <c r="K367" s="45"/>
      <c r="L367" s="39"/>
      <c r="M367" s="39"/>
      <c r="N367" s="80"/>
    </row>
    <row r="368" spans="1:14">
      <c r="A368" s="91"/>
      <c r="B368" s="39"/>
      <c r="C368" s="39"/>
      <c r="D368" s="28"/>
      <c r="E368" s="38"/>
      <c r="F368" s="33"/>
      <c r="G368" s="33"/>
      <c r="H368" s="33"/>
      <c r="I368" s="33"/>
      <c r="J368" s="33"/>
      <c r="K368" s="83"/>
      <c r="L368" s="39"/>
      <c r="M368" s="39"/>
      <c r="N368" s="80"/>
    </row>
    <row r="369" spans="1:14">
      <c r="A369" s="88" t="s">
        <v>292</v>
      </c>
      <c r="B369" s="31"/>
      <c r="C369" s="31"/>
      <c r="D369" s="31"/>
      <c r="E369" s="28"/>
      <c r="F369" s="28"/>
      <c r="G369" s="28"/>
      <c r="H369" s="28"/>
      <c r="I369" s="28"/>
      <c r="J369" s="28"/>
      <c r="K369" s="28"/>
      <c r="L369" s="249"/>
      <c r="M369" s="249"/>
      <c r="N369" s="81"/>
    </row>
    <row r="370" spans="1:14">
      <c r="A370" s="10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176"/>
      <c r="M370" s="176"/>
      <c r="N370" s="81"/>
    </row>
    <row r="371" spans="1:14" ht="12.75" customHeight="1">
      <c r="A371" s="260" t="s">
        <v>316</v>
      </c>
      <c r="B371" s="261"/>
      <c r="C371" s="261"/>
      <c r="D371" s="262"/>
      <c r="E371" s="262"/>
      <c r="F371" s="262"/>
      <c r="G371" s="178"/>
      <c r="H371" s="178"/>
      <c r="I371" s="178"/>
      <c r="J371" s="178"/>
      <c r="K371" s="28"/>
      <c r="L371" s="45"/>
      <c r="M371" s="28"/>
      <c r="N371" s="79"/>
    </row>
    <row r="372" spans="1:14">
      <c r="A372" s="260"/>
      <c r="B372" s="261"/>
      <c r="C372" s="261"/>
      <c r="D372" s="262"/>
      <c r="E372" s="262"/>
      <c r="F372" s="262"/>
      <c r="G372" s="178"/>
      <c r="H372" s="178"/>
      <c r="I372" s="178"/>
      <c r="J372" s="178"/>
      <c r="K372" s="28"/>
      <c r="L372" s="28"/>
      <c r="M372" s="28"/>
      <c r="N372" s="79"/>
    </row>
    <row r="373" spans="1:14" ht="12.75" customHeight="1">
      <c r="A373" s="173"/>
      <c r="B373" s="174"/>
      <c r="C373" s="174"/>
      <c r="D373" s="175"/>
      <c r="E373" s="175"/>
      <c r="F373" s="175"/>
      <c r="G373" s="175"/>
      <c r="H373" s="175"/>
      <c r="I373" s="175"/>
      <c r="J373" s="175"/>
      <c r="K373" s="28"/>
      <c r="L373" s="28"/>
      <c r="M373" s="28"/>
      <c r="N373" s="79"/>
    </row>
    <row r="374" spans="1:14">
      <c r="A374" s="87"/>
      <c r="B374" s="28"/>
      <c r="C374" s="28"/>
      <c r="D374" s="28"/>
      <c r="E374" s="28" t="s">
        <v>302</v>
      </c>
      <c r="F374" s="28"/>
      <c r="G374" s="28"/>
      <c r="H374" s="28"/>
      <c r="I374" s="28"/>
      <c r="J374" s="28"/>
      <c r="K374" s="28"/>
      <c r="L374" s="28"/>
      <c r="M374" s="28"/>
      <c r="N374" s="79"/>
    </row>
    <row r="375" spans="1:14" ht="12.75" customHeight="1">
      <c r="A375" s="87"/>
      <c r="B375" s="28"/>
      <c r="C375" s="28"/>
      <c r="D375" s="28" t="s">
        <v>271</v>
      </c>
      <c r="E375" s="139"/>
      <c r="F375" s="28"/>
      <c r="G375" s="28"/>
      <c r="H375" s="28"/>
      <c r="I375" s="28"/>
      <c r="J375" s="28"/>
      <c r="K375" s="28"/>
      <c r="L375" s="28"/>
      <c r="M375" s="28"/>
      <c r="N375" s="79"/>
    </row>
    <row r="376" spans="1:14">
      <c r="A376" s="87"/>
      <c r="B376" s="28"/>
      <c r="C376" s="28"/>
      <c r="D376" s="28" t="s">
        <v>272</v>
      </c>
      <c r="E376" s="139"/>
      <c r="F376" s="28"/>
      <c r="G376" s="28"/>
      <c r="H376" s="28"/>
      <c r="I376" s="28"/>
      <c r="J376" s="28"/>
      <c r="K376" s="28"/>
      <c r="L376" s="28"/>
      <c r="M376" s="28"/>
      <c r="N376" s="79"/>
    </row>
    <row r="377" spans="1:14">
      <c r="A377" s="87"/>
      <c r="B377" s="28"/>
      <c r="C377" s="28"/>
      <c r="D377" s="28" t="s">
        <v>273</v>
      </c>
      <c r="E377" s="139"/>
      <c r="F377" s="28"/>
      <c r="G377" s="28"/>
      <c r="H377" s="28"/>
      <c r="I377" s="28"/>
      <c r="J377" s="28"/>
      <c r="K377" s="28"/>
      <c r="L377" s="28"/>
      <c r="M377" s="28"/>
      <c r="N377" s="79"/>
    </row>
    <row r="378" spans="1:14">
      <c r="A378" s="87"/>
      <c r="B378" s="28"/>
      <c r="C378" s="28"/>
      <c r="D378" s="28" t="s">
        <v>274</v>
      </c>
      <c r="E378" s="139"/>
      <c r="F378" s="28"/>
      <c r="G378" s="28"/>
      <c r="H378" s="140" t="s">
        <v>324</v>
      </c>
      <c r="I378" s="39"/>
      <c r="J378" s="39"/>
      <c r="K378" s="28"/>
      <c r="L378" s="28" t="s">
        <v>220</v>
      </c>
      <c r="M378" s="28"/>
      <c r="N378" s="79"/>
    </row>
    <row r="379" spans="1:14" ht="12.75" customHeight="1">
      <c r="A379" s="87"/>
      <c r="B379" s="28"/>
      <c r="C379" s="28"/>
      <c r="D379" s="28" t="s">
        <v>275</v>
      </c>
      <c r="E379" s="139"/>
      <c r="F379" s="28"/>
      <c r="G379" s="28"/>
      <c r="H379" s="259" t="str">
        <f>+"El costo del consumo de alimento en el mes de una pollita es $"&amp;VALUE(D382)&amp;"."</f>
        <v>El costo del consumo de alimento en el mes de una pollita es $0.</v>
      </c>
      <c r="I379" s="259"/>
      <c r="J379" s="259"/>
      <c r="K379" s="28"/>
      <c r="L379" s="31"/>
      <c r="M379" s="31"/>
      <c r="N379" s="82"/>
    </row>
    <row r="380" spans="1:14">
      <c r="A380" s="87"/>
      <c r="B380" s="28"/>
      <c r="C380" s="28"/>
      <c r="D380" s="28" t="s">
        <v>276</v>
      </c>
      <c r="E380" s="139"/>
      <c r="F380" s="28"/>
      <c r="G380" s="28"/>
      <c r="H380" s="259"/>
      <c r="I380" s="259"/>
      <c r="J380" s="259"/>
      <c r="K380" s="28"/>
      <c r="L380" s="31"/>
      <c r="M380" s="31"/>
      <c r="N380" s="82"/>
    </row>
    <row r="381" spans="1:14" ht="12.75" customHeight="1">
      <c r="A381" s="87"/>
      <c r="B381" s="28"/>
      <c r="C381" s="28"/>
      <c r="D381" s="28"/>
      <c r="E381" s="28"/>
      <c r="F381" s="28"/>
      <c r="G381" s="28"/>
      <c r="H381" s="259"/>
      <c r="I381" s="259"/>
      <c r="J381" s="259"/>
      <c r="K381" s="28"/>
      <c r="L381" s="31"/>
      <c r="M381" s="31"/>
      <c r="N381" s="82"/>
    </row>
    <row r="382" spans="1:14">
      <c r="A382" s="263" t="s">
        <v>292</v>
      </c>
      <c r="B382" s="264"/>
      <c r="C382" s="28" t="s">
        <v>221</v>
      </c>
      <c r="D382" s="136">
        <f>IF(SUM(E375:E380)=0,,AVERAGE(E375:E380))</f>
        <v>0</v>
      </c>
      <c r="E382" s="114"/>
      <c r="F382" s="112"/>
      <c r="G382" s="112"/>
      <c r="H382" s="259"/>
      <c r="I382" s="259"/>
      <c r="J382" s="259"/>
      <c r="K382" s="35"/>
      <c r="L382" s="31"/>
      <c r="M382" s="31"/>
      <c r="N382" s="82"/>
    </row>
    <row r="383" spans="1:14">
      <c r="A383" s="87"/>
      <c r="B383" s="28"/>
      <c r="C383" s="28"/>
      <c r="D383" s="114"/>
      <c r="E383" s="114"/>
      <c r="F383" s="112"/>
      <c r="G383" s="112"/>
      <c r="H383" s="112"/>
      <c r="I383" s="112"/>
      <c r="J383" s="112"/>
      <c r="K383" s="113"/>
      <c r="L383" s="117"/>
      <c r="M383" s="117"/>
      <c r="N383" s="118"/>
    </row>
    <row r="384" spans="1:14">
      <c r="A384" s="87"/>
      <c r="B384" s="28"/>
      <c r="C384" s="28"/>
      <c r="D384" s="28"/>
      <c r="E384" s="28"/>
      <c r="F384" s="45"/>
      <c r="G384" s="45"/>
      <c r="H384" s="45"/>
      <c r="I384" s="45"/>
      <c r="J384" s="45"/>
      <c r="K384" s="45"/>
      <c r="L384" s="117"/>
      <c r="M384" s="117"/>
      <c r="N384" s="118"/>
    </row>
    <row r="385" spans="1:14">
      <c r="A385" s="87"/>
      <c r="B385" s="28"/>
      <c r="C385" s="28"/>
      <c r="D385" s="28"/>
      <c r="E385" s="28"/>
      <c r="F385" s="45"/>
      <c r="G385" s="45"/>
      <c r="H385" s="45"/>
      <c r="I385" s="45"/>
      <c r="J385" s="45"/>
      <c r="K385" s="45"/>
      <c r="L385" s="33"/>
      <c r="M385" s="28"/>
      <c r="N385" s="79"/>
    </row>
    <row r="386" spans="1:14">
      <c r="A386" s="89" t="s">
        <v>246</v>
      </c>
      <c r="B386" s="28"/>
      <c r="C386" s="28"/>
      <c r="D386" s="28"/>
      <c r="E386" s="28"/>
      <c r="F386" s="45"/>
      <c r="G386" s="45"/>
      <c r="H386" s="45"/>
      <c r="I386" s="45"/>
      <c r="J386" s="45"/>
      <c r="K386" s="45"/>
      <c r="L386" s="33"/>
      <c r="M386" s="37"/>
      <c r="N386" s="79"/>
    </row>
    <row r="387" spans="1:14">
      <c r="A387" s="87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33"/>
      <c r="M387" s="37"/>
      <c r="N387" s="79"/>
    </row>
    <row r="388" spans="1:14">
      <c r="A388" s="87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33"/>
      <c r="M388" s="37"/>
      <c r="N388" s="79"/>
    </row>
    <row r="389" spans="1:14">
      <c r="A389" s="88" t="s">
        <v>285</v>
      </c>
      <c r="B389" s="31"/>
      <c r="C389" s="31"/>
      <c r="D389" s="31"/>
      <c r="E389" s="28"/>
      <c r="F389" s="28"/>
      <c r="G389" s="28"/>
      <c r="H389" s="28"/>
      <c r="I389" s="28"/>
      <c r="J389" s="28"/>
      <c r="K389" s="28"/>
      <c r="L389" s="249"/>
      <c r="M389" s="249"/>
      <c r="N389" s="81"/>
    </row>
    <row r="390" spans="1:14">
      <c r="A390" s="10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176"/>
      <c r="M390" s="176"/>
      <c r="N390" s="81"/>
    </row>
    <row r="391" spans="1:14" ht="12.75" customHeight="1">
      <c r="A391" s="246" t="s">
        <v>319</v>
      </c>
      <c r="B391" s="247"/>
      <c r="C391" s="247"/>
      <c r="D391" s="248"/>
      <c r="E391" s="248"/>
      <c r="F391" s="248"/>
      <c r="G391" s="175"/>
      <c r="H391" s="175"/>
      <c r="I391" s="175"/>
      <c r="J391" s="175"/>
      <c r="K391" s="28"/>
      <c r="L391" s="45"/>
      <c r="M391" s="28"/>
      <c r="N391" s="79"/>
    </row>
    <row r="392" spans="1:14">
      <c r="A392" s="246"/>
      <c r="B392" s="247"/>
      <c r="C392" s="247"/>
      <c r="D392" s="248"/>
      <c r="E392" s="248"/>
      <c r="F392" s="248"/>
      <c r="G392" s="175"/>
      <c r="H392" s="175"/>
      <c r="I392" s="175"/>
      <c r="J392" s="175"/>
      <c r="K392" s="28"/>
      <c r="L392" s="28"/>
      <c r="M392" s="28"/>
      <c r="N392" s="79"/>
    </row>
    <row r="393" spans="1:14" ht="12.75" customHeight="1">
      <c r="A393" s="173"/>
      <c r="B393" s="174"/>
      <c r="C393" s="174"/>
      <c r="D393" s="175"/>
      <c r="E393" s="175"/>
      <c r="F393" s="175"/>
      <c r="G393" s="175"/>
      <c r="H393" s="175"/>
      <c r="I393" s="175"/>
      <c r="J393" s="175"/>
      <c r="K393" s="28"/>
      <c r="L393" s="28"/>
      <c r="M393" s="28"/>
      <c r="N393" s="79"/>
    </row>
    <row r="394" spans="1:14">
      <c r="A394" s="87"/>
      <c r="B394" s="28"/>
      <c r="C394" s="28"/>
      <c r="D394" s="28"/>
      <c r="E394" s="28" t="s">
        <v>278</v>
      </c>
      <c r="F394" s="28"/>
      <c r="G394" s="28"/>
      <c r="H394" s="28"/>
      <c r="I394" s="28"/>
      <c r="J394" s="28"/>
      <c r="K394" s="28"/>
      <c r="L394" s="28"/>
      <c r="M394" s="28"/>
      <c r="N394" s="79"/>
    </row>
    <row r="395" spans="1:14" ht="12.75" customHeight="1">
      <c r="A395" s="87"/>
      <c r="B395" s="28"/>
      <c r="C395" s="28"/>
      <c r="D395" s="28" t="s">
        <v>271</v>
      </c>
      <c r="E395" s="139"/>
      <c r="F395" s="28"/>
      <c r="G395" s="28"/>
      <c r="H395" s="28"/>
      <c r="I395" s="28"/>
      <c r="J395" s="28"/>
      <c r="K395" s="28"/>
      <c r="L395" s="28"/>
      <c r="M395" s="28"/>
      <c r="N395" s="79"/>
    </row>
    <row r="396" spans="1:14">
      <c r="A396" s="87"/>
      <c r="B396" s="28"/>
      <c r="C396" s="28"/>
      <c r="D396" s="28" t="s">
        <v>272</v>
      </c>
      <c r="E396" s="139"/>
      <c r="F396" s="28"/>
      <c r="G396" s="28"/>
      <c r="H396" s="28"/>
      <c r="I396" s="28"/>
      <c r="J396" s="28"/>
      <c r="K396" s="28"/>
      <c r="L396" s="28"/>
      <c r="M396" s="28"/>
      <c r="N396" s="79"/>
    </row>
    <row r="397" spans="1:14">
      <c r="A397" s="87"/>
      <c r="B397" s="28"/>
      <c r="C397" s="28"/>
      <c r="D397" s="28" t="s">
        <v>273</v>
      </c>
      <c r="E397" s="139"/>
      <c r="F397" s="28"/>
      <c r="G397" s="28"/>
      <c r="H397" s="28"/>
      <c r="I397" s="28"/>
      <c r="J397" s="28"/>
      <c r="K397" s="28"/>
      <c r="L397" s="28"/>
      <c r="M397" s="28"/>
      <c r="N397" s="79"/>
    </row>
    <row r="398" spans="1:14">
      <c r="A398" s="87"/>
      <c r="B398" s="28"/>
      <c r="C398" s="28"/>
      <c r="D398" s="28" t="s">
        <v>274</v>
      </c>
      <c r="E398" s="139"/>
      <c r="F398" s="28"/>
      <c r="G398" s="28"/>
      <c r="H398" s="140" t="s">
        <v>324</v>
      </c>
      <c r="I398" s="39"/>
      <c r="J398" s="39"/>
      <c r="K398" s="28"/>
      <c r="L398" s="28" t="s">
        <v>220</v>
      </c>
      <c r="M398" s="28"/>
      <c r="N398" s="79"/>
    </row>
    <row r="399" spans="1:14" ht="12.75" customHeight="1">
      <c r="A399" s="87"/>
      <c r="B399" s="28"/>
      <c r="C399" s="28"/>
      <c r="D399" s="28" t="s">
        <v>275</v>
      </c>
      <c r="E399" s="139"/>
      <c r="F399" s="28"/>
      <c r="G399" s="28"/>
      <c r="H399" s="259" t="str">
        <f>+"El costo del consumo de alimento terminado y complementos alimenticios de una pollita en el mes es de $"&amp;VALUE(D402)&amp;"."</f>
        <v>El costo del consumo de alimento terminado y complementos alimenticios de una pollita en el mes es de $0.</v>
      </c>
      <c r="I399" s="259"/>
      <c r="J399" s="259"/>
      <c r="K399" s="28"/>
      <c r="L399" s="31"/>
      <c r="M399" s="31"/>
      <c r="N399" s="82"/>
    </row>
    <row r="400" spans="1:14">
      <c r="A400" s="87"/>
      <c r="B400" s="28"/>
      <c r="C400" s="28"/>
      <c r="D400" s="28" t="s">
        <v>276</v>
      </c>
      <c r="E400" s="139"/>
      <c r="F400" s="28"/>
      <c r="G400" s="28"/>
      <c r="H400" s="259"/>
      <c r="I400" s="259"/>
      <c r="J400" s="259"/>
      <c r="K400" s="28"/>
      <c r="L400" s="31"/>
      <c r="M400" s="31"/>
      <c r="N400" s="82"/>
    </row>
    <row r="401" spans="1:14" ht="12.75" customHeight="1">
      <c r="A401" s="87"/>
      <c r="B401" s="28"/>
      <c r="C401" s="28"/>
      <c r="D401" s="28"/>
      <c r="E401" s="28"/>
      <c r="F401" s="28"/>
      <c r="G401" s="28"/>
      <c r="H401" s="259"/>
      <c r="I401" s="259"/>
      <c r="J401" s="259"/>
      <c r="K401" s="28"/>
      <c r="L401" s="31"/>
      <c r="M401" s="31"/>
      <c r="N401" s="82"/>
    </row>
    <row r="402" spans="1:14">
      <c r="A402" s="116" t="s">
        <v>295</v>
      </c>
      <c r="B402" s="84"/>
      <c r="C402" s="28" t="s">
        <v>221</v>
      </c>
      <c r="D402" s="136">
        <f>IF(SUM(E395:E400)=0,,AVERAGE(E395:E400))</f>
        <v>0</v>
      </c>
      <c r="E402" s="93"/>
      <c r="F402" s="92"/>
      <c r="G402" s="92"/>
      <c r="H402" s="259"/>
      <c r="I402" s="259"/>
      <c r="J402" s="259"/>
      <c r="K402" s="28"/>
      <c r="L402" s="117"/>
      <c r="M402" s="117"/>
      <c r="N402" s="118"/>
    </row>
    <row r="403" spans="1:14">
      <c r="A403" s="115"/>
      <c r="B403" s="84"/>
      <c r="C403" s="28"/>
      <c r="D403" s="93"/>
      <c r="E403" s="93"/>
      <c r="F403" s="32"/>
      <c r="G403" s="32"/>
      <c r="H403" s="32"/>
      <c r="I403" s="32"/>
      <c r="J403" s="32"/>
      <c r="K403" s="113"/>
      <c r="L403" s="117"/>
      <c r="M403" s="117"/>
      <c r="N403" s="118"/>
    </row>
    <row r="404" spans="1:14">
      <c r="A404" s="87"/>
      <c r="B404" s="28"/>
      <c r="C404" s="28"/>
      <c r="D404" s="92"/>
      <c r="E404" s="179"/>
      <c r="F404" s="45"/>
      <c r="G404" s="45"/>
      <c r="H404" s="45"/>
      <c r="I404" s="45"/>
      <c r="J404" s="45"/>
      <c r="K404" s="45"/>
      <c r="L404" s="31"/>
      <c r="M404" s="31"/>
      <c r="N404" s="82"/>
    </row>
    <row r="405" spans="1:14">
      <c r="A405" s="87"/>
      <c r="B405" s="28"/>
      <c r="C405" s="28"/>
      <c r="D405" s="32"/>
      <c r="E405" s="34"/>
      <c r="F405" s="45"/>
      <c r="G405" s="45"/>
      <c r="H405" s="45"/>
      <c r="I405" s="45"/>
      <c r="J405" s="45"/>
      <c r="K405" s="45"/>
      <c r="L405" s="28"/>
      <c r="M405" s="28"/>
      <c r="N405" s="79"/>
    </row>
    <row r="406" spans="1:14">
      <c r="A406" s="89" t="s">
        <v>246</v>
      </c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79"/>
    </row>
    <row r="407" spans="1:14">
      <c r="A407" s="47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79"/>
    </row>
    <row r="408" spans="1:14">
      <c r="A408" s="87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79"/>
    </row>
    <row r="409" spans="1:14">
      <c r="A409" s="88" t="s">
        <v>287</v>
      </c>
      <c r="B409" s="31"/>
      <c r="C409" s="31"/>
      <c r="D409" s="31"/>
      <c r="E409" s="28"/>
      <c r="F409" s="28"/>
      <c r="G409" s="28"/>
      <c r="H409" s="28"/>
      <c r="I409" s="28"/>
      <c r="J409" s="28"/>
      <c r="K409" s="28"/>
      <c r="L409" s="249"/>
      <c r="M409" s="249"/>
      <c r="N409" s="81"/>
    </row>
    <row r="410" spans="1:14">
      <c r="A410" s="10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176"/>
      <c r="M410" s="176"/>
      <c r="N410" s="81"/>
    </row>
    <row r="411" spans="1:14" ht="12.75" customHeight="1">
      <c r="A411" s="260" t="s">
        <v>320</v>
      </c>
      <c r="B411" s="261"/>
      <c r="C411" s="261"/>
      <c r="D411" s="262"/>
      <c r="E411" s="262"/>
      <c r="F411" s="262"/>
      <c r="G411" s="178"/>
      <c r="H411" s="178"/>
      <c r="I411" s="178"/>
      <c r="J411" s="178"/>
      <c r="K411" s="28"/>
      <c r="L411" s="45"/>
      <c r="M411" s="28"/>
      <c r="N411" s="79"/>
    </row>
    <row r="412" spans="1:14">
      <c r="A412" s="260"/>
      <c r="B412" s="261"/>
      <c r="C412" s="261"/>
      <c r="D412" s="262"/>
      <c r="E412" s="262"/>
      <c r="F412" s="262"/>
      <c r="G412" s="178"/>
      <c r="H412" s="178"/>
      <c r="I412" s="178"/>
      <c r="J412" s="178"/>
      <c r="K412" s="28"/>
      <c r="L412" s="28"/>
      <c r="M412" s="28"/>
      <c r="N412" s="79"/>
    </row>
    <row r="413" spans="1:14" ht="12.75" customHeight="1">
      <c r="A413" s="173"/>
      <c r="B413" s="174"/>
      <c r="C413" s="174"/>
      <c r="D413" s="175"/>
      <c r="E413" s="175"/>
      <c r="F413" s="175"/>
      <c r="G413" s="175"/>
      <c r="H413" s="175"/>
      <c r="I413" s="175"/>
      <c r="J413" s="175"/>
      <c r="K413" s="28"/>
      <c r="L413" s="28"/>
      <c r="M413" s="28"/>
      <c r="N413" s="79"/>
    </row>
    <row r="414" spans="1:14">
      <c r="A414" s="87"/>
      <c r="B414" s="28"/>
      <c r="C414" s="28"/>
      <c r="D414" s="28"/>
      <c r="E414" s="28" t="s">
        <v>279</v>
      </c>
      <c r="F414" s="28"/>
      <c r="G414" s="28"/>
      <c r="H414" s="28"/>
      <c r="I414" s="28"/>
      <c r="J414" s="28"/>
      <c r="K414" s="28"/>
      <c r="L414" s="28"/>
      <c r="M414" s="28"/>
      <c r="N414" s="79"/>
    </row>
    <row r="415" spans="1:14">
      <c r="A415" s="87"/>
      <c r="B415" s="28"/>
      <c r="C415" s="28"/>
      <c r="D415" s="28" t="s">
        <v>271</v>
      </c>
      <c r="E415" s="139"/>
      <c r="F415" s="28"/>
      <c r="G415" s="28"/>
      <c r="H415" s="28"/>
      <c r="I415" s="28"/>
      <c r="J415" s="28"/>
      <c r="K415" s="28"/>
      <c r="L415" s="28"/>
      <c r="M415" s="28"/>
      <c r="N415" s="79"/>
    </row>
    <row r="416" spans="1:14">
      <c r="A416" s="87"/>
      <c r="B416" s="28"/>
      <c r="C416" s="28"/>
      <c r="D416" s="28" t="s">
        <v>272</v>
      </c>
      <c r="E416" s="139"/>
      <c r="F416" s="28"/>
      <c r="G416" s="28"/>
      <c r="H416" s="28"/>
      <c r="I416" s="28"/>
      <c r="J416" s="28"/>
      <c r="K416" s="28"/>
      <c r="L416" s="28"/>
      <c r="M416" s="28"/>
      <c r="N416" s="79"/>
    </row>
    <row r="417" spans="1:14">
      <c r="A417" s="87"/>
      <c r="B417" s="28"/>
      <c r="C417" s="28"/>
      <c r="D417" s="28" t="s">
        <v>273</v>
      </c>
      <c r="E417" s="139"/>
      <c r="F417" s="28"/>
      <c r="G417" s="28"/>
      <c r="H417" s="28"/>
      <c r="I417" s="28"/>
      <c r="J417" s="28"/>
      <c r="K417" s="28"/>
      <c r="L417" s="28"/>
      <c r="M417" s="28"/>
      <c r="N417" s="79"/>
    </row>
    <row r="418" spans="1:14">
      <c r="A418" s="87"/>
      <c r="B418" s="28"/>
      <c r="C418" s="28"/>
      <c r="D418" s="28" t="s">
        <v>274</v>
      </c>
      <c r="E418" s="139"/>
      <c r="F418" s="28"/>
      <c r="G418" s="28"/>
      <c r="H418" s="140" t="s">
        <v>324</v>
      </c>
      <c r="I418" s="39"/>
      <c r="J418" s="39"/>
      <c r="K418" s="28"/>
      <c r="L418" s="28" t="s">
        <v>220</v>
      </c>
      <c r="M418" s="28"/>
      <c r="N418" s="79"/>
    </row>
    <row r="419" spans="1:14" ht="12.75" customHeight="1">
      <c r="A419" s="87"/>
      <c r="B419" s="28"/>
      <c r="C419" s="28"/>
      <c r="D419" s="28" t="s">
        <v>275</v>
      </c>
      <c r="E419" s="139"/>
      <c r="F419" s="28"/>
      <c r="G419" s="28"/>
      <c r="H419" s="259" t="str">
        <f>+"El costo del medicamento preventivo para una pollita en el mes es de $"&amp;VALUE(D422)&amp;"."</f>
        <v>El costo del medicamento preventivo para una pollita en el mes es de $0.</v>
      </c>
      <c r="I419" s="259"/>
      <c r="J419" s="259"/>
      <c r="K419" s="28"/>
      <c r="L419" s="31"/>
      <c r="M419" s="31"/>
      <c r="N419" s="82"/>
    </row>
    <row r="420" spans="1:14">
      <c r="A420" s="87"/>
      <c r="B420" s="28"/>
      <c r="C420" s="28"/>
      <c r="D420" s="28" t="s">
        <v>276</v>
      </c>
      <c r="E420" s="139"/>
      <c r="F420" s="28"/>
      <c r="G420" s="28"/>
      <c r="H420" s="259"/>
      <c r="I420" s="259"/>
      <c r="J420" s="259"/>
      <c r="K420" s="28"/>
      <c r="L420" s="31"/>
      <c r="M420" s="31"/>
      <c r="N420" s="82"/>
    </row>
    <row r="421" spans="1:14" ht="12.75" customHeight="1">
      <c r="A421" s="87"/>
      <c r="B421" s="28"/>
      <c r="C421" s="28"/>
      <c r="D421" s="28"/>
      <c r="E421" s="28"/>
      <c r="F421" s="28"/>
      <c r="G421" s="28"/>
      <c r="H421" s="259"/>
      <c r="I421" s="259"/>
      <c r="J421" s="259"/>
      <c r="K421" s="28"/>
      <c r="L421" s="31"/>
      <c r="M421" s="31"/>
      <c r="N421" s="82"/>
    </row>
    <row r="422" spans="1:14">
      <c r="A422" s="116" t="s">
        <v>296</v>
      </c>
      <c r="B422" s="93"/>
      <c r="C422" s="28" t="s">
        <v>221</v>
      </c>
      <c r="D422" s="136">
        <f>IF(SUM(E415:E420)=0,,AVERAGE(E415:E420))</f>
        <v>0</v>
      </c>
      <c r="E422" s="93"/>
      <c r="F422" s="33"/>
      <c r="G422" s="33"/>
      <c r="H422" s="259"/>
      <c r="I422" s="259"/>
      <c r="J422" s="259"/>
      <c r="K422" s="28"/>
      <c r="L422" s="31"/>
      <c r="M422" s="31"/>
      <c r="N422" s="82"/>
    </row>
    <row r="423" spans="1:14">
      <c r="A423" s="116"/>
      <c r="B423" s="93"/>
      <c r="C423" s="28"/>
      <c r="D423" s="93"/>
      <c r="E423" s="93"/>
      <c r="F423" s="33"/>
      <c r="G423" s="33"/>
      <c r="H423" s="33"/>
      <c r="I423" s="33"/>
      <c r="J423" s="33"/>
      <c r="K423" s="113"/>
      <c r="L423" s="31"/>
      <c r="M423" s="31"/>
      <c r="N423" s="82"/>
    </row>
    <row r="424" spans="1:14">
      <c r="A424" s="87"/>
      <c r="B424" s="28"/>
      <c r="C424" s="28"/>
      <c r="D424" s="179"/>
      <c r="E424" s="179"/>
      <c r="F424" s="179"/>
      <c r="G424" s="179"/>
      <c r="H424" s="179"/>
      <c r="I424" s="179"/>
      <c r="J424" s="179"/>
      <c r="K424" s="48"/>
      <c r="L424" s="31"/>
      <c r="M424" s="31"/>
      <c r="N424" s="82"/>
    </row>
    <row r="425" spans="1:14">
      <c r="A425" s="47"/>
      <c r="B425" s="28"/>
      <c r="C425" s="28"/>
      <c r="D425" s="28"/>
      <c r="E425" s="28"/>
      <c r="F425" s="45"/>
      <c r="G425" s="45"/>
      <c r="H425" s="45"/>
      <c r="I425" s="45"/>
      <c r="J425" s="45"/>
      <c r="K425" s="45"/>
      <c r="L425" s="31"/>
      <c r="M425" s="31"/>
      <c r="N425" s="82"/>
    </row>
    <row r="426" spans="1:14">
      <c r="A426" s="89" t="s">
        <v>246</v>
      </c>
      <c r="B426" s="39"/>
      <c r="C426" s="39"/>
      <c r="D426" s="28"/>
      <c r="E426" s="38"/>
      <c r="F426" s="45"/>
      <c r="G426" s="45"/>
      <c r="H426" s="45"/>
      <c r="I426" s="45"/>
      <c r="J426" s="45"/>
      <c r="K426" s="45"/>
      <c r="L426" s="39"/>
      <c r="M426" s="39"/>
      <c r="N426" s="80"/>
    </row>
    <row r="427" spans="1:14">
      <c r="A427" s="91"/>
      <c r="B427" s="39"/>
      <c r="C427" s="39"/>
      <c r="D427" s="28"/>
      <c r="E427" s="38"/>
      <c r="F427" s="33"/>
      <c r="G427" s="33"/>
      <c r="H427" s="33"/>
      <c r="I427" s="33"/>
      <c r="J427" s="33"/>
      <c r="K427" s="83"/>
      <c r="L427" s="39"/>
      <c r="M427" s="39"/>
      <c r="N427" s="80"/>
    </row>
    <row r="428" spans="1:14">
      <c r="A428" s="91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80"/>
    </row>
    <row r="429" spans="1:14">
      <c r="A429" s="88" t="s">
        <v>286</v>
      </c>
      <c r="B429" s="31"/>
      <c r="C429" s="31"/>
      <c r="D429" s="31"/>
      <c r="E429" s="28"/>
      <c r="F429" s="28"/>
      <c r="G429" s="28"/>
      <c r="H429" s="28"/>
      <c r="I429" s="28"/>
      <c r="J429" s="28"/>
      <c r="K429" s="28"/>
      <c r="L429" s="249"/>
      <c r="M429" s="249"/>
      <c r="N429" s="81"/>
    </row>
    <row r="430" spans="1:14">
      <c r="A430" s="10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176"/>
      <c r="M430" s="176"/>
      <c r="N430" s="81"/>
    </row>
    <row r="431" spans="1:14" ht="12.75" customHeight="1">
      <c r="A431" s="260" t="s">
        <v>321</v>
      </c>
      <c r="B431" s="261"/>
      <c r="C431" s="261"/>
      <c r="D431" s="262"/>
      <c r="E431" s="262"/>
      <c r="F431" s="262"/>
      <c r="G431" s="178"/>
      <c r="H431" s="178"/>
      <c r="I431" s="178"/>
      <c r="J431" s="178"/>
      <c r="K431" s="28"/>
      <c r="L431" s="45"/>
      <c r="M431" s="28"/>
      <c r="N431" s="79"/>
    </row>
    <row r="432" spans="1:14">
      <c r="A432" s="260"/>
      <c r="B432" s="261"/>
      <c r="C432" s="261"/>
      <c r="D432" s="262"/>
      <c r="E432" s="262"/>
      <c r="F432" s="262"/>
      <c r="G432" s="178"/>
      <c r="H432" s="178"/>
      <c r="I432" s="178"/>
      <c r="J432" s="178"/>
      <c r="K432" s="28"/>
      <c r="L432" s="28"/>
      <c r="M432" s="28"/>
      <c r="N432" s="79"/>
    </row>
    <row r="433" spans="1:14" ht="12.75" customHeight="1">
      <c r="A433" s="173"/>
      <c r="B433" s="174"/>
      <c r="C433" s="174"/>
      <c r="D433" s="175"/>
      <c r="E433" s="175"/>
      <c r="F433" s="175"/>
      <c r="G433" s="175"/>
      <c r="H433" s="175"/>
      <c r="I433" s="175"/>
      <c r="J433" s="175"/>
      <c r="K433" s="28"/>
      <c r="L433" s="28"/>
      <c r="M433" s="28"/>
      <c r="N433" s="79"/>
    </row>
    <row r="434" spans="1:14">
      <c r="A434" s="87"/>
      <c r="B434" s="28"/>
      <c r="C434" s="28"/>
      <c r="D434" s="28"/>
      <c r="E434" s="28" t="s">
        <v>280</v>
      </c>
      <c r="F434" s="28"/>
      <c r="G434" s="28"/>
      <c r="H434" s="28"/>
      <c r="I434" s="28"/>
      <c r="J434" s="28"/>
      <c r="K434" s="28"/>
      <c r="L434" s="28"/>
      <c r="M434" s="28"/>
      <c r="N434" s="79"/>
    </row>
    <row r="435" spans="1:14">
      <c r="A435" s="87"/>
      <c r="B435" s="28"/>
      <c r="C435" s="28"/>
      <c r="D435" s="28" t="s">
        <v>271</v>
      </c>
      <c r="E435" s="139"/>
      <c r="F435" s="28"/>
      <c r="G435" s="28"/>
      <c r="H435" s="28"/>
      <c r="I435" s="28"/>
      <c r="J435" s="28"/>
      <c r="K435" s="28"/>
      <c r="L435" s="28"/>
      <c r="M435" s="28"/>
      <c r="N435" s="79"/>
    </row>
    <row r="436" spans="1:14">
      <c r="A436" s="87"/>
      <c r="B436" s="28"/>
      <c r="C436" s="28"/>
      <c r="D436" s="28" t="s">
        <v>272</v>
      </c>
      <c r="E436" s="139"/>
      <c r="F436" s="28"/>
      <c r="G436" s="28"/>
      <c r="H436" s="28"/>
      <c r="I436" s="28"/>
      <c r="J436" s="28"/>
      <c r="K436" s="28"/>
      <c r="L436" s="28"/>
      <c r="M436" s="28"/>
      <c r="N436" s="79"/>
    </row>
    <row r="437" spans="1:14">
      <c r="A437" s="87"/>
      <c r="B437" s="28"/>
      <c r="C437" s="28"/>
      <c r="D437" s="28" t="s">
        <v>273</v>
      </c>
      <c r="E437" s="139"/>
      <c r="F437" s="28"/>
      <c r="G437" s="28"/>
      <c r="H437" s="28"/>
      <c r="I437" s="28"/>
      <c r="J437" s="28"/>
      <c r="K437" s="28"/>
      <c r="L437" s="28"/>
      <c r="M437" s="28"/>
      <c r="N437" s="79"/>
    </row>
    <row r="438" spans="1:14">
      <c r="A438" s="87"/>
      <c r="B438" s="28"/>
      <c r="C438" s="28"/>
      <c r="D438" s="28" t="s">
        <v>274</v>
      </c>
      <c r="E438" s="139"/>
      <c r="F438" s="28"/>
      <c r="G438" s="28"/>
      <c r="H438" s="140" t="s">
        <v>324</v>
      </c>
      <c r="I438" s="39"/>
      <c r="J438" s="39"/>
      <c r="K438" s="28"/>
      <c r="L438" s="28" t="s">
        <v>220</v>
      </c>
      <c r="M438" s="28"/>
      <c r="N438" s="79"/>
    </row>
    <row r="439" spans="1:14" ht="12.75" customHeight="1">
      <c r="A439" s="87"/>
      <c r="B439" s="28"/>
      <c r="C439" s="28"/>
      <c r="D439" s="28" t="s">
        <v>275</v>
      </c>
      <c r="E439" s="139"/>
      <c r="F439" s="28"/>
      <c r="G439" s="28"/>
      <c r="H439" s="259" t="str">
        <f>+"El costo del material veterinario para una pollita en el mes es de $"&amp;VALUE(D442)&amp;"."</f>
        <v>El costo del material veterinario para una pollita en el mes es de $0.</v>
      </c>
      <c r="I439" s="259"/>
      <c r="J439" s="259"/>
      <c r="K439" s="28"/>
      <c r="L439" s="31"/>
      <c r="M439" s="31"/>
      <c r="N439" s="82"/>
    </row>
    <row r="440" spans="1:14">
      <c r="A440" s="87"/>
      <c r="B440" s="28"/>
      <c r="C440" s="28"/>
      <c r="D440" s="28" t="s">
        <v>276</v>
      </c>
      <c r="E440" s="139"/>
      <c r="F440" s="28"/>
      <c r="G440" s="28"/>
      <c r="H440" s="259"/>
      <c r="I440" s="259"/>
      <c r="J440" s="259"/>
      <c r="K440" s="28"/>
      <c r="L440" s="31"/>
      <c r="M440" s="31"/>
      <c r="N440" s="82"/>
    </row>
    <row r="441" spans="1:14" ht="12.75" customHeight="1">
      <c r="A441" s="87"/>
      <c r="B441" s="28"/>
      <c r="C441" s="28"/>
      <c r="D441" s="28"/>
      <c r="E441" s="28"/>
      <c r="F441" s="28"/>
      <c r="G441" s="28"/>
      <c r="H441" s="259"/>
      <c r="I441" s="259"/>
      <c r="J441" s="259"/>
      <c r="K441" s="28"/>
      <c r="L441" s="31"/>
      <c r="M441" s="31"/>
      <c r="N441" s="82"/>
    </row>
    <row r="442" spans="1:14">
      <c r="A442" s="116" t="s">
        <v>297</v>
      </c>
      <c r="B442" s="93"/>
      <c r="C442" s="28" t="s">
        <v>221</v>
      </c>
      <c r="D442" s="136">
        <f>IF(SUM(E435:E440)=0,,AVERAGE(E435:E440))</f>
        <v>0</v>
      </c>
      <c r="E442" s="93"/>
      <c r="F442" s="33"/>
      <c r="G442" s="33"/>
      <c r="H442" s="259"/>
      <c r="I442" s="259"/>
      <c r="J442" s="259"/>
      <c r="K442" s="28"/>
      <c r="L442" s="31"/>
      <c r="M442" s="31"/>
      <c r="N442" s="82"/>
    </row>
    <row r="443" spans="1:14">
      <c r="A443" s="116"/>
      <c r="B443" s="93"/>
      <c r="C443" s="28"/>
      <c r="D443" s="93"/>
      <c r="E443" s="93"/>
      <c r="F443" s="33"/>
      <c r="G443" s="33"/>
      <c r="H443" s="33"/>
      <c r="I443" s="33"/>
      <c r="J443" s="33"/>
      <c r="K443" s="113"/>
      <c r="L443" s="31"/>
      <c r="M443" s="31"/>
      <c r="N443" s="82"/>
    </row>
    <row r="444" spans="1:14">
      <c r="A444" s="87"/>
      <c r="B444" s="28"/>
      <c r="C444" s="28"/>
      <c r="D444" s="179"/>
      <c r="E444" s="179"/>
      <c r="F444" s="179"/>
      <c r="G444" s="179"/>
      <c r="H444" s="179"/>
      <c r="I444" s="179"/>
      <c r="J444" s="179"/>
      <c r="K444" s="48"/>
      <c r="L444" s="31"/>
      <c r="M444" s="31"/>
      <c r="N444" s="82"/>
    </row>
    <row r="445" spans="1:14">
      <c r="A445" s="47"/>
      <c r="B445" s="28"/>
      <c r="C445" s="28"/>
      <c r="D445" s="28"/>
      <c r="E445" s="28"/>
      <c r="F445" s="45"/>
      <c r="G445" s="45"/>
      <c r="H445" s="45"/>
      <c r="I445" s="45"/>
      <c r="J445" s="45"/>
      <c r="K445" s="45"/>
      <c r="L445" s="31"/>
      <c r="M445" s="31"/>
      <c r="N445" s="82"/>
    </row>
    <row r="446" spans="1:14">
      <c r="A446" s="89" t="s">
        <v>246</v>
      </c>
      <c r="B446" s="39"/>
      <c r="C446" s="39"/>
      <c r="D446" s="28"/>
      <c r="E446" s="38"/>
      <c r="F446" s="45"/>
      <c r="G446" s="45"/>
      <c r="H446" s="45"/>
      <c r="I446" s="45"/>
      <c r="J446" s="45"/>
      <c r="K446" s="45"/>
      <c r="L446" s="39"/>
      <c r="M446" s="39"/>
      <c r="N446" s="80"/>
    </row>
    <row r="447" spans="1:14">
      <c r="A447" s="91"/>
      <c r="B447" s="39"/>
      <c r="C447" s="39"/>
      <c r="D447" s="28"/>
      <c r="E447" s="38"/>
      <c r="F447" s="33"/>
      <c r="G447" s="33"/>
      <c r="H447" s="33"/>
      <c r="I447" s="33"/>
      <c r="J447" s="33"/>
      <c r="K447" s="83"/>
      <c r="L447" s="39"/>
      <c r="M447" s="39"/>
      <c r="N447" s="80"/>
    </row>
    <row r="448" spans="1:14">
      <c r="A448" s="91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80"/>
    </row>
    <row r="449" spans="1:14">
      <c r="A449" s="88" t="s">
        <v>288</v>
      </c>
      <c r="B449" s="31"/>
      <c r="C449" s="31"/>
      <c r="D449" s="31"/>
      <c r="E449" s="28"/>
      <c r="F449" s="28"/>
      <c r="G449" s="28"/>
      <c r="H449" s="28"/>
      <c r="I449" s="28"/>
      <c r="J449" s="28"/>
      <c r="K449" s="28"/>
      <c r="L449" s="249"/>
      <c r="M449" s="249"/>
      <c r="N449" s="81"/>
    </row>
    <row r="450" spans="1:14">
      <c r="A450" s="10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176"/>
      <c r="M450" s="176"/>
      <c r="N450" s="81"/>
    </row>
    <row r="451" spans="1:14" ht="12.75" customHeight="1">
      <c r="A451" s="260" t="s">
        <v>322</v>
      </c>
      <c r="B451" s="261"/>
      <c r="C451" s="261"/>
      <c r="D451" s="262"/>
      <c r="E451" s="262"/>
      <c r="F451" s="262"/>
      <c r="G451" s="178"/>
      <c r="H451" s="178"/>
      <c r="I451" s="178"/>
      <c r="J451" s="178"/>
      <c r="K451" s="28"/>
      <c r="L451" s="45"/>
      <c r="M451" s="28"/>
      <c r="N451" s="79"/>
    </row>
    <row r="452" spans="1:14">
      <c r="A452" s="260"/>
      <c r="B452" s="261"/>
      <c r="C452" s="261"/>
      <c r="D452" s="262"/>
      <c r="E452" s="262"/>
      <c r="F452" s="262"/>
      <c r="G452" s="178"/>
      <c r="H452" s="178"/>
      <c r="I452" s="178"/>
      <c r="J452" s="178"/>
      <c r="K452" s="28"/>
      <c r="L452" s="28"/>
      <c r="M452" s="28"/>
      <c r="N452" s="79"/>
    </row>
    <row r="453" spans="1:14" ht="12.75" customHeight="1">
      <c r="A453" s="173"/>
      <c r="B453" s="174"/>
      <c r="C453" s="174"/>
      <c r="D453" s="175"/>
      <c r="E453" s="175"/>
      <c r="F453" s="175"/>
      <c r="G453" s="175"/>
      <c r="H453" s="175"/>
      <c r="I453" s="175"/>
      <c r="J453" s="175"/>
      <c r="K453" s="28"/>
      <c r="L453" s="28"/>
      <c r="M453" s="28"/>
      <c r="N453" s="79"/>
    </row>
    <row r="454" spans="1:14">
      <c r="A454" s="87"/>
      <c r="B454" s="28"/>
      <c r="C454" s="28"/>
      <c r="D454" s="28"/>
      <c r="E454" s="28" t="s">
        <v>289</v>
      </c>
      <c r="F454" s="28"/>
      <c r="G454" s="28"/>
      <c r="H454" s="28"/>
      <c r="I454" s="28"/>
      <c r="J454" s="28"/>
      <c r="K454" s="28"/>
      <c r="L454" s="28"/>
      <c r="M454" s="28"/>
      <c r="N454" s="79"/>
    </row>
    <row r="455" spans="1:14">
      <c r="A455" s="87"/>
      <c r="B455" s="28"/>
      <c r="C455" s="28"/>
      <c r="D455" s="28" t="s">
        <v>271</v>
      </c>
      <c r="E455" s="139"/>
      <c r="F455" s="28"/>
      <c r="G455" s="28"/>
      <c r="H455" s="28"/>
      <c r="I455" s="28"/>
      <c r="J455" s="28"/>
      <c r="K455" s="28"/>
      <c r="L455" s="28"/>
      <c r="M455" s="28"/>
      <c r="N455" s="79"/>
    </row>
    <row r="456" spans="1:14">
      <c r="A456" s="87"/>
      <c r="B456" s="28"/>
      <c r="C456" s="28"/>
      <c r="D456" s="28" t="s">
        <v>272</v>
      </c>
      <c r="E456" s="139"/>
      <c r="F456" s="28"/>
      <c r="G456" s="28"/>
      <c r="H456" s="28"/>
      <c r="I456" s="28"/>
      <c r="J456" s="28"/>
      <c r="K456" s="28"/>
      <c r="L456" s="28"/>
      <c r="M456" s="28"/>
      <c r="N456" s="79"/>
    </row>
    <row r="457" spans="1:14">
      <c r="A457" s="87"/>
      <c r="B457" s="28"/>
      <c r="C457" s="28"/>
      <c r="D457" s="28" t="s">
        <v>273</v>
      </c>
      <c r="E457" s="139"/>
      <c r="F457" s="28"/>
      <c r="G457" s="28"/>
      <c r="H457" s="28"/>
      <c r="I457" s="28"/>
      <c r="J457" s="28"/>
      <c r="K457" s="28"/>
      <c r="L457" s="28"/>
      <c r="M457" s="28"/>
      <c r="N457" s="79"/>
    </row>
    <row r="458" spans="1:14">
      <c r="A458" s="87"/>
      <c r="B458" s="28"/>
      <c r="C458" s="28"/>
      <c r="D458" s="28" t="s">
        <v>274</v>
      </c>
      <c r="E458" s="139"/>
      <c r="F458" s="28"/>
      <c r="G458" s="28"/>
      <c r="H458" s="140" t="s">
        <v>324</v>
      </c>
      <c r="I458" s="39"/>
      <c r="J458" s="39"/>
      <c r="K458" s="28"/>
      <c r="L458" s="28" t="s">
        <v>220</v>
      </c>
      <c r="M458" s="28"/>
      <c r="N458" s="79"/>
    </row>
    <row r="459" spans="1:14" ht="12.75" customHeight="1">
      <c r="A459" s="87"/>
      <c r="B459" s="28"/>
      <c r="C459" s="28"/>
      <c r="D459" s="28" t="s">
        <v>275</v>
      </c>
      <c r="E459" s="139"/>
      <c r="F459" s="28"/>
      <c r="G459" s="28"/>
      <c r="H459" s="259" t="str">
        <f>+"Los gasto directos para una pollita en el mes es de $"&amp;VALUE(D462)&amp;"."</f>
        <v>Los gasto directos para una pollita en el mes es de $0.</v>
      </c>
      <c r="I459" s="259"/>
      <c r="J459" s="259"/>
      <c r="K459" s="28"/>
      <c r="L459" s="31"/>
      <c r="M459" s="31"/>
      <c r="N459" s="82"/>
    </row>
    <row r="460" spans="1:14">
      <c r="A460" s="87"/>
      <c r="B460" s="28"/>
      <c r="C460" s="28"/>
      <c r="D460" s="28" t="s">
        <v>276</v>
      </c>
      <c r="E460" s="139"/>
      <c r="F460" s="28"/>
      <c r="G460" s="28"/>
      <c r="H460" s="259"/>
      <c r="I460" s="259"/>
      <c r="J460" s="259"/>
      <c r="K460" s="28"/>
      <c r="L460" s="31"/>
      <c r="M460" s="31"/>
      <c r="N460" s="82"/>
    </row>
    <row r="461" spans="1:14" ht="12.75" customHeight="1">
      <c r="A461" s="87"/>
      <c r="B461" s="28"/>
      <c r="C461" s="28"/>
      <c r="D461" s="28"/>
      <c r="E461" s="28"/>
      <c r="F461" s="28"/>
      <c r="G461" s="28"/>
      <c r="H461" s="259"/>
      <c r="I461" s="259"/>
      <c r="J461" s="259"/>
      <c r="K461" s="28"/>
      <c r="L461" s="31"/>
      <c r="M461" s="31"/>
      <c r="N461" s="82"/>
    </row>
    <row r="462" spans="1:14">
      <c r="A462" s="263" t="s">
        <v>288</v>
      </c>
      <c r="B462" s="264"/>
      <c r="C462" s="28" t="s">
        <v>221</v>
      </c>
      <c r="D462" s="136">
        <f>IF(SUM(E455:E460)=0,,AVERAGE(E455:E460))</f>
        <v>0</v>
      </c>
      <c r="E462" s="93"/>
      <c r="F462" s="33"/>
      <c r="G462" s="33"/>
      <c r="H462" s="259"/>
      <c r="I462" s="259"/>
      <c r="J462" s="259"/>
      <c r="K462" s="28"/>
      <c r="L462" s="31"/>
      <c r="M462" s="31"/>
      <c r="N462" s="82"/>
    </row>
    <row r="463" spans="1:14">
      <c r="A463" s="87"/>
      <c r="B463" s="28"/>
      <c r="C463" s="28"/>
      <c r="D463" s="93"/>
      <c r="E463" s="93"/>
      <c r="F463" s="33"/>
      <c r="G463" s="33"/>
      <c r="H463" s="33"/>
      <c r="I463" s="33"/>
      <c r="J463" s="33"/>
      <c r="K463" s="113"/>
      <c r="L463" s="31"/>
      <c r="M463" s="31"/>
      <c r="N463" s="82"/>
    </row>
    <row r="464" spans="1:14">
      <c r="A464" s="87"/>
      <c r="B464" s="28"/>
      <c r="C464" s="28"/>
      <c r="D464" s="179"/>
      <c r="E464" s="179"/>
      <c r="F464" s="179"/>
      <c r="G464" s="179"/>
      <c r="H464" s="179"/>
      <c r="I464" s="179"/>
      <c r="J464" s="179"/>
      <c r="K464" s="48"/>
      <c r="L464" s="31"/>
      <c r="M464" s="31"/>
      <c r="N464" s="82"/>
    </row>
    <row r="465" spans="1:14">
      <c r="A465" s="47"/>
      <c r="B465" s="28"/>
      <c r="C465" s="28"/>
      <c r="D465" s="28"/>
      <c r="E465" s="28"/>
      <c r="F465" s="45"/>
      <c r="G465" s="45"/>
      <c r="H465" s="45"/>
      <c r="I465" s="45"/>
      <c r="J465" s="45"/>
      <c r="K465" s="45"/>
      <c r="L465" s="28"/>
      <c r="M465" s="28"/>
      <c r="N465" s="79"/>
    </row>
    <row r="466" spans="1:14">
      <c r="A466" s="89" t="s">
        <v>246</v>
      </c>
      <c r="B466" s="39"/>
      <c r="C466" s="39"/>
      <c r="D466" s="28"/>
      <c r="E466" s="38"/>
      <c r="F466" s="45"/>
      <c r="G466" s="45"/>
      <c r="H466" s="45"/>
      <c r="I466" s="45"/>
      <c r="J466" s="45"/>
      <c r="K466" s="45"/>
      <c r="L466" s="39"/>
      <c r="M466" s="39"/>
      <c r="N466" s="80"/>
    </row>
    <row r="467" spans="1:14">
      <c r="A467" s="91"/>
      <c r="B467" s="39"/>
      <c r="C467" s="39"/>
      <c r="D467" s="28"/>
      <c r="E467" s="38"/>
      <c r="F467" s="33"/>
      <c r="G467" s="33"/>
      <c r="H467" s="33"/>
      <c r="I467" s="33"/>
      <c r="J467" s="33"/>
      <c r="K467" s="83"/>
      <c r="L467" s="39"/>
      <c r="M467" s="39"/>
      <c r="N467" s="80"/>
    </row>
    <row r="468" spans="1:14">
      <c r="A468" s="91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80"/>
    </row>
    <row r="469" spans="1:14">
      <c r="A469" s="88" t="s">
        <v>290</v>
      </c>
      <c r="B469" s="31"/>
      <c r="C469" s="31"/>
      <c r="D469" s="31"/>
      <c r="E469" s="28"/>
      <c r="F469" s="28"/>
      <c r="G469" s="28"/>
      <c r="H469" s="28"/>
      <c r="I469" s="28"/>
      <c r="J469" s="28"/>
      <c r="K469" s="28"/>
      <c r="L469" s="249"/>
      <c r="M469" s="249"/>
      <c r="N469" s="81"/>
    </row>
    <row r="470" spans="1:14">
      <c r="A470" s="10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176"/>
      <c r="M470" s="176"/>
      <c r="N470" s="81"/>
    </row>
    <row r="471" spans="1:14" ht="12.75" customHeight="1">
      <c r="A471" s="260" t="s">
        <v>323</v>
      </c>
      <c r="B471" s="261"/>
      <c r="C471" s="261"/>
      <c r="D471" s="262"/>
      <c r="E471" s="262"/>
      <c r="F471" s="262"/>
      <c r="G471" s="178"/>
      <c r="H471" s="178"/>
      <c r="I471" s="178"/>
      <c r="J471" s="178"/>
      <c r="K471" s="28"/>
      <c r="L471" s="28"/>
      <c r="M471" s="28"/>
      <c r="N471" s="79"/>
    </row>
    <row r="472" spans="1:14">
      <c r="A472" s="260"/>
      <c r="B472" s="261"/>
      <c r="C472" s="261"/>
      <c r="D472" s="262"/>
      <c r="E472" s="262"/>
      <c r="F472" s="262"/>
      <c r="G472" s="178"/>
      <c r="H472" s="178"/>
      <c r="I472" s="178"/>
      <c r="J472" s="178"/>
      <c r="K472" s="28"/>
      <c r="L472" s="28"/>
      <c r="M472" s="28"/>
      <c r="N472" s="79"/>
    </row>
    <row r="473" spans="1:14">
      <c r="A473" s="173"/>
      <c r="B473" s="174"/>
      <c r="C473" s="174"/>
      <c r="D473" s="175"/>
      <c r="E473" s="175"/>
      <c r="F473" s="175"/>
      <c r="G473" s="175"/>
      <c r="H473" s="175"/>
      <c r="I473" s="175"/>
      <c r="J473" s="175"/>
      <c r="K473" s="28"/>
      <c r="L473" s="28"/>
      <c r="M473" s="28"/>
      <c r="N473" s="79"/>
    </row>
    <row r="474" spans="1:14">
      <c r="A474" s="87"/>
      <c r="B474" s="28"/>
      <c r="C474" s="28"/>
      <c r="D474" s="28"/>
      <c r="E474" s="28" t="s">
        <v>291</v>
      </c>
      <c r="F474" s="28"/>
      <c r="G474" s="28"/>
      <c r="H474" s="28"/>
      <c r="I474" s="28"/>
      <c r="J474" s="28"/>
      <c r="K474" s="28"/>
      <c r="L474" s="28"/>
      <c r="M474" s="28"/>
      <c r="N474" s="79"/>
    </row>
    <row r="475" spans="1:14">
      <c r="A475" s="87"/>
      <c r="B475" s="28"/>
      <c r="C475" s="28"/>
      <c r="D475" s="28" t="s">
        <v>271</v>
      </c>
      <c r="E475" s="139"/>
      <c r="F475" s="28"/>
      <c r="G475" s="28"/>
      <c r="H475" s="28"/>
      <c r="I475" s="28"/>
      <c r="J475" s="28"/>
      <c r="K475" s="28"/>
      <c r="L475" s="28"/>
      <c r="M475" s="28"/>
      <c r="N475" s="79"/>
    </row>
    <row r="476" spans="1:14">
      <c r="A476" s="87"/>
      <c r="B476" s="28"/>
      <c r="C476" s="28"/>
      <c r="D476" s="28" t="s">
        <v>272</v>
      </c>
      <c r="E476" s="139"/>
      <c r="F476" s="28"/>
      <c r="G476" s="28"/>
      <c r="H476" s="28"/>
      <c r="I476" s="28"/>
      <c r="J476" s="28"/>
      <c r="K476" s="28"/>
      <c r="L476" s="28" t="s">
        <v>220</v>
      </c>
      <c r="M476" s="28"/>
      <c r="N476" s="79"/>
    </row>
    <row r="477" spans="1:14">
      <c r="A477" s="87"/>
      <c r="B477" s="28"/>
      <c r="C477" s="28"/>
      <c r="D477" s="28" t="s">
        <v>273</v>
      </c>
      <c r="E477" s="139"/>
      <c r="F477" s="28"/>
      <c r="G477" s="28"/>
      <c r="H477" s="28"/>
      <c r="I477" s="28"/>
      <c r="J477" s="28"/>
      <c r="K477" s="28"/>
      <c r="L477" s="31"/>
      <c r="M477" s="31"/>
      <c r="N477" s="82"/>
    </row>
    <row r="478" spans="1:14">
      <c r="A478" s="87"/>
      <c r="B478" s="28"/>
      <c r="C478" s="28"/>
      <c r="D478" s="28" t="s">
        <v>274</v>
      </c>
      <c r="E478" s="139"/>
      <c r="F478" s="28"/>
      <c r="G478" s="28"/>
      <c r="H478" s="140" t="s">
        <v>324</v>
      </c>
      <c r="I478" s="39"/>
      <c r="J478" s="39"/>
      <c r="K478" s="28"/>
      <c r="L478" s="31"/>
      <c r="M478" s="31"/>
      <c r="N478" s="82"/>
    </row>
    <row r="479" spans="1:14" ht="12.75" customHeight="1">
      <c r="A479" s="87"/>
      <c r="B479" s="28"/>
      <c r="C479" s="28"/>
      <c r="D479" s="28" t="s">
        <v>275</v>
      </c>
      <c r="E479" s="139"/>
      <c r="F479" s="28"/>
      <c r="G479" s="28"/>
      <c r="H479" s="259" t="str">
        <f>+"Los sueldos y prestaciones para una pollita en el mes es de $"&amp;VALUE(D482)&amp;"."</f>
        <v>Los sueldos y prestaciones para una pollita en el mes es de $0.</v>
      </c>
      <c r="I479" s="259"/>
      <c r="J479" s="259"/>
      <c r="K479" s="28"/>
      <c r="L479" s="31"/>
      <c r="M479" s="31"/>
      <c r="N479" s="82"/>
    </row>
    <row r="480" spans="1:14">
      <c r="A480" s="87"/>
      <c r="B480" s="28"/>
      <c r="C480" s="28"/>
      <c r="D480" s="28" t="s">
        <v>276</v>
      </c>
      <c r="E480" s="139"/>
      <c r="F480" s="28"/>
      <c r="G480" s="28"/>
      <c r="H480" s="259"/>
      <c r="I480" s="259"/>
      <c r="J480" s="259"/>
      <c r="K480" s="28"/>
      <c r="L480" s="31"/>
      <c r="M480" s="31"/>
      <c r="N480" s="82"/>
    </row>
    <row r="481" spans="1:14">
      <c r="A481" s="87"/>
      <c r="B481" s="28"/>
      <c r="C481" s="28"/>
      <c r="D481" s="28"/>
      <c r="E481" s="28"/>
      <c r="F481" s="28"/>
      <c r="G481" s="28"/>
      <c r="H481" s="259"/>
      <c r="I481" s="259"/>
      <c r="J481" s="259"/>
      <c r="K481" s="28"/>
      <c r="L481" s="31"/>
      <c r="M481" s="31"/>
      <c r="N481" s="82"/>
    </row>
    <row r="482" spans="1:14">
      <c r="A482" s="263" t="s">
        <v>290</v>
      </c>
      <c r="B482" s="264"/>
      <c r="C482" s="28" t="s">
        <v>221</v>
      </c>
      <c r="D482" s="136">
        <f>IF(SUM(E475:E480)=0,,AVERAGE(E475:E480))</f>
        <v>0</v>
      </c>
      <c r="E482" s="93"/>
      <c r="F482" s="33"/>
      <c r="G482" s="33"/>
      <c r="H482" s="259"/>
      <c r="I482" s="259"/>
      <c r="J482" s="259"/>
      <c r="K482" s="28"/>
      <c r="L482" s="31"/>
      <c r="M482" s="31"/>
      <c r="N482" s="82"/>
    </row>
    <row r="483" spans="1:14">
      <c r="A483" s="116"/>
      <c r="B483" s="93"/>
      <c r="C483" s="28"/>
      <c r="D483" s="93"/>
      <c r="E483" s="93"/>
      <c r="F483" s="33"/>
      <c r="G483" s="33"/>
      <c r="H483" s="33"/>
      <c r="I483" s="33"/>
      <c r="J483" s="33"/>
      <c r="K483" s="113"/>
      <c r="L483" s="28"/>
      <c r="M483" s="28"/>
      <c r="N483" s="79"/>
    </row>
    <row r="484" spans="1:14">
      <c r="A484" s="87"/>
      <c r="B484" s="28"/>
      <c r="C484" s="28"/>
      <c r="D484" s="179"/>
      <c r="E484" s="179"/>
      <c r="F484" s="179"/>
      <c r="G484" s="179"/>
      <c r="H484" s="179"/>
      <c r="I484" s="179"/>
      <c r="J484" s="179"/>
      <c r="K484" s="48"/>
      <c r="L484" s="28"/>
      <c r="M484" s="28"/>
      <c r="N484" s="79"/>
    </row>
    <row r="485" spans="1:14">
      <c r="A485" s="47"/>
      <c r="B485" s="28"/>
      <c r="C485" s="28"/>
      <c r="D485" s="28"/>
      <c r="E485" s="28"/>
      <c r="F485" s="45"/>
      <c r="G485" s="45"/>
      <c r="H485" s="45"/>
      <c r="I485" s="45"/>
      <c r="J485" s="45"/>
      <c r="K485" s="45"/>
      <c r="L485" s="28"/>
      <c r="M485" s="28"/>
      <c r="N485" s="79"/>
    </row>
    <row r="486" spans="1:14">
      <c r="A486" s="89" t="s">
        <v>246</v>
      </c>
      <c r="B486" s="39"/>
      <c r="C486" s="39"/>
      <c r="D486" s="28"/>
      <c r="E486" s="38"/>
      <c r="F486" s="45"/>
      <c r="G486" s="45"/>
      <c r="H486" s="45"/>
      <c r="I486" s="45"/>
      <c r="J486" s="45"/>
      <c r="K486" s="45"/>
      <c r="L486" s="39"/>
      <c r="M486" s="39"/>
      <c r="N486" s="80"/>
    </row>
    <row r="487" spans="1:14">
      <c r="A487" s="91"/>
      <c r="B487" s="39"/>
      <c r="C487" s="39"/>
      <c r="D487" s="28"/>
      <c r="E487" s="38"/>
      <c r="F487" s="33"/>
      <c r="G487" s="33"/>
      <c r="H487" s="33"/>
      <c r="I487" s="33"/>
      <c r="J487" s="33"/>
      <c r="K487" s="83"/>
      <c r="L487" s="39"/>
      <c r="M487" s="39"/>
      <c r="N487" s="80"/>
    </row>
    <row r="488" spans="1:14">
      <c r="A488" s="98"/>
      <c r="B488" s="85"/>
      <c r="C488" s="85"/>
      <c r="D488" s="31"/>
      <c r="E488" s="128"/>
      <c r="F488" s="46"/>
      <c r="G488" s="46"/>
      <c r="H488" s="46"/>
      <c r="I488" s="46"/>
      <c r="J488" s="46"/>
      <c r="K488" s="129"/>
      <c r="L488" s="85"/>
      <c r="M488" s="85"/>
      <c r="N488" s="86"/>
    </row>
    <row r="489" spans="1:14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1"/>
    </row>
    <row r="490" spans="1:14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1"/>
    </row>
    <row r="491" spans="1:14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1"/>
    </row>
    <row r="492" spans="1:14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1"/>
    </row>
    <row r="493" spans="1:14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1"/>
    </row>
    <row r="494" spans="1:1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1"/>
    </row>
    <row r="495" spans="1:14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1"/>
    </row>
    <row r="496" spans="1:14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1"/>
    </row>
    <row r="497" spans="1:14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1"/>
    </row>
    <row r="498" spans="1:14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1"/>
    </row>
    <row r="499" spans="1:14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1"/>
    </row>
    <row r="500" spans="1:14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1"/>
    </row>
    <row r="501" spans="1:14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1"/>
    </row>
    <row r="502" spans="1:14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1"/>
    </row>
    <row r="503" spans="1:14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1"/>
    </row>
    <row r="504" spans="1:1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1"/>
    </row>
    <row r="505" spans="1:14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1"/>
    </row>
    <row r="506" spans="1:14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1"/>
    </row>
    <row r="507" spans="1:14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1"/>
    </row>
    <row r="508" spans="1:14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1"/>
    </row>
    <row r="509" spans="1:14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1"/>
    </row>
    <row r="510" spans="1:14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1"/>
    </row>
    <row r="511" spans="1:14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1"/>
    </row>
    <row r="512" spans="1:14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1"/>
    </row>
    <row r="513" spans="1:14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1"/>
    </row>
    <row r="514" spans="1: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1"/>
    </row>
    <row r="515" spans="1:14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1"/>
    </row>
    <row r="516" spans="1:14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1"/>
    </row>
    <row r="517" spans="1:14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1"/>
    </row>
    <row r="518" spans="1:14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1"/>
    </row>
    <row r="519" spans="1:14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1"/>
    </row>
    <row r="520" spans="1:14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1"/>
    </row>
    <row r="521" spans="1:14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1"/>
    </row>
    <row r="522" spans="1:14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1"/>
    </row>
    <row r="523" spans="1:14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1"/>
    </row>
    <row r="524" spans="1:1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1"/>
    </row>
    <row r="525" spans="1:14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1"/>
    </row>
    <row r="526" spans="1:14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1"/>
    </row>
    <row r="527" spans="1:14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1"/>
    </row>
    <row r="528" spans="1:14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1"/>
    </row>
    <row r="529" spans="1:14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1"/>
    </row>
    <row r="530" spans="1:14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1"/>
    </row>
    <row r="531" spans="1:14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1"/>
    </row>
    <row r="532" spans="1:14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1"/>
    </row>
    <row r="533" spans="1:14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1"/>
    </row>
    <row r="534" spans="1:1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1"/>
    </row>
    <row r="535" spans="1:14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1"/>
    </row>
    <row r="536" spans="1:14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1"/>
    </row>
    <row r="537" spans="1:14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1"/>
    </row>
    <row r="538" spans="1:14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1"/>
    </row>
    <row r="539" spans="1:14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1"/>
    </row>
    <row r="540" spans="1:14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1"/>
    </row>
    <row r="541" spans="1:14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1"/>
    </row>
    <row r="542" spans="1:14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1"/>
    </row>
    <row r="543" spans="1:14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1"/>
    </row>
    <row r="544" spans="1:1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1"/>
    </row>
    <row r="545" spans="1:14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1"/>
    </row>
    <row r="546" spans="1:14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1"/>
    </row>
    <row r="547" spans="1:14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1"/>
    </row>
    <row r="548" spans="1:14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1"/>
    </row>
    <row r="549" spans="1:14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1"/>
    </row>
    <row r="550" spans="1:14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1"/>
    </row>
    <row r="551" spans="1:14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1"/>
    </row>
    <row r="552" spans="1:14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1"/>
    </row>
    <row r="553" spans="1:14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1"/>
    </row>
    <row r="554" spans="1:1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1"/>
    </row>
    <row r="555" spans="1:14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1"/>
    </row>
    <row r="556" spans="1:14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1"/>
    </row>
    <row r="557" spans="1:14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1"/>
    </row>
    <row r="558" spans="1:14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1"/>
    </row>
    <row r="559" spans="1:14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1"/>
    </row>
    <row r="560" spans="1:14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1"/>
    </row>
    <row r="561" spans="1:14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1"/>
    </row>
    <row r="562" spans="1:14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1"/>
    </row>
    <row r="563" spans="1:14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1"/>
    </row>
    <row r="564" spans="1:1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1"/>
    </row>
    <row r="565" spans="1:14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1"/>
    </row>
    <row r="566" spans="1:14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1"/>
    </row>
    <row r="567" spans="1:14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1"/>
    </row>
    <row r="568" spans="1:14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1"/>
    </row>
    <row r="569" spans="1:14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1"/>
    </row>
    <row r="570" spans="1:14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1"/>
    </row>
    <row r="571" spans="1:14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1"/>
    </row>
    <row r="572" spans="1:14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1"/>
    </row>
    <row r="573" spans="1:14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1"/>
    </row>
    <row r="574" spans="1:1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1"/>
    </row>
    <row r="575" spans="1:14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1"/>
    </row>
    <row r="576" spans="1:14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1"/>
    </row>
    <row r="577" spans="1:14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1"/>
    </row>
    <row r="578" spans="1:14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1"/>
    </row>
    <row r="579" spans="1:14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1"/>
    </row>
    <row r="580" spans="1:14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1"/>
    </row>
    <row r="581" spans="1:14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1"/>
    </row>
    <row r="582" spans="1:14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1"/>
    </row>
    <row r="583" spans="1:14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1"/>
    </row>
    <row r="584" spans="1:1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1"/>
    </row>
    <row r="585" spans="1:14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1"/>
    </row>
    <row r="586" spans="1:14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1"/>
    </row>
    <row r="587" spans="1:14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1"/>
    </row>
    <row r="588" spans="1:14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1"/>
    </row>
    <row r="589" spans="1:14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1"/>
    </row>
    <row r="590" spans="1:14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1"/>
    </row>
    <row r="591" spans="1:14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1"/>
    </row>
    <row r="592" spans="1:14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1"/>
    </row>
    <row r="593" spans="1:14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1"/>
    </row>
    <row r="594" spans="1:1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1"/>
    </row>
    <row r="595" spans="1:14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1"/>
    </row>
    <row r="596" spans="1:14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1"/>
    </row>
    <row r="597" spans="1:14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1"/>
    </row>
    <row r="598" spans="1:14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1"/>
    </row>
    <row r="599" spans="1:14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1"/>
    </row>
    <row r="600" spans="1:14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1"/>
    </row>
    <row r="601" spans="1:14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1"/>
    </row>
    <row r="602" spans="1:14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1"/>
    </row>
    <row r="603" spans="1:14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1"/>
    </row>
    <row r="604" spans="1:1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1"/>
    </row>
    <row r="605" spans="1:14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1"/>
    </row>
    <row r="606" spans="1:14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1"/>
    </row>
    <row r="607" spans="1:14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1"/>
    </row>
    <row r="608" spans="1:14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1"/>
    </row>
    <row r="609" spans="1:14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1"/>
    </row>
    <row r="610" spans="1:14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1"/>
    </row>
    <row r="611" spans="1:14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1"/>
    </row>
    <row r="612" spans="1:14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1"/>
    </row>
    <row r="613" spans="1:14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1"/>
    </row>
    <row r="614" spans="1: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1"/>
    </row>
    <row r="615" spans="1:14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1"/>
    </row>
    <row r="616" spans="1:14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1"/>
    </row>
    <row r="617" spans="1:14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1"/>
    </row>
    <row r="618" spans="1:14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1"/>
    </row>
    <row r="619" spans="1:14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1"/>
    </row>
    <row r="620" spans="1:14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1"/>
    </row>
    <row r="621" spans="1:14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1"/>
    </row>
    <row r="622" spans="1:14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1"/>
    </row>
    <row r="623" spans="1:14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1"/>
    </row>
    <row r="624" spans="1:1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1"/>
    </row>
    <row r="625" spans="1:14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1"/>
    </row>
    <row r="626" spans="1:14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1"/>
    </row>
    <row r="627" spans="1:14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1"/>
    </row>
    <row r="628" spans="1:14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1"/>
    </row>
    <row r="629" spans="1:14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1"/>
    </row>
    <row r="630" spans="1:14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1"/>
    </row>
    <row r="631" spans="1:14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1"/>
    </row>
    <row r="632" spans="1:14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1"/>
    </row>
    <row r="633" spans="1:14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1"/>
    </row>
    <row r="634" spans="1:1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1"/>
    </row>
    <row r="635" spans="1:14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1"/>
    </row>
    <row r="636" spans="1:14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1"/>
    </row>
    <row r="637" spans="1:14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1"/>
    </row>
    <row r="638" spans="1:14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1"/>
    </row>
    <row r="639" spans="1:14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1"/>
    </row>
    <row r="640" spans="1:14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1"/>
    </row>
    <row r="641" spans="1:14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1"/>
    </row>
    <row r="642" spans="1:14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1"/>
    </row>
    <row r="643" spans="1:14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1"/>
    </row>
    <row r="644" spans="1:1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1"/>
    </row>
    <row r="645" spans="1:14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1"/>
    </row>
    <row r="646" spans="1:14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1"/>
    </row>
    <row r="647" spans="1:14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1"/>
    </row>
    <row r="648" spans="1:14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1"/>
    </row>
    <row r="649" spans="1:14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1"/>
    </row>
    <row r="650" spans="1:14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1"/>
    </row>
    <row r="651" spans="1:14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1"/>
    </row>
    <row r="652" spans="1:14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1"/>
    </row>
    <row r="653" spans="1:14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1"/>
    </row>
    <row r="654" spans="1:1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1"/>
    </row>
    <row r="655" spans="1:14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1"/>
    </row>
    <row r="656" spans="1:14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1"/>
    </row>
    <row r="657" spans="1:14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1"/>
    </row>
    <row r="658" spans="1:14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1"/>
    </row>
    <row r="659" spans="1:14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1"/>
    </row>
    <row r="660" spans="1:14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1"/>
    </row>
    <row r="661" spans="1:14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1"/>
    </row>
    <row r="662" spans="1:14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1"/>
    </row>
    <row r="663" spans="1:14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1"/>
    </row>
    <row r="664" spans="1:1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1"/>
    </row>
    <row r="665" spans="1:14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1"/>
    </row>
    <row r="666" spans="1:14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1"/>
    </row>
    <row r="667" spans="1:14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1"/>
    </row>
    <row r="668" spans="1:14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1"/>
    </row>
    <row r="669" spans="1:14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1"/>
    </row>
    <row r="670" spans="1:14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1"/>
    </row>
    <row r="671" spans="1:14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1"/>
    </row>
    <row r="672" spans="1:14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1"/>
    </row>
    <row r="673" spans="1:14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1"/>
    </row>
    <row r="674" spans="1:1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1"/>
    </row>
    <row r="675" spans="1:14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1"/>
    </row>
    <row r="676" spans="1:14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1"/>
    </row>
    <row r="677" spans="1:14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1"/>
    </row>
    <row r="678" spans="1:14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1"/>
    </row>
    <row r="679" spans="1:14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1"/>
    </row>
    <row r="680" spans="1:14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1"/>
    </row>
    <row r="681" spans="1:14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1"/>
    </row>
    <row r="682" spans="1:14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1"/>
    </row>
    <row r="683" spans="1:14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1"/>
    </row>
    <row r="684" spans="1:1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1"/>
    </row>
    <row r="685" spans="1:14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1"/>
    </row>
    <row r="686" spans="1:14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1"/>
    </row>
    <row r="687" spans="1:14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1"/>
    </row>
    <row r="688" spans="1:14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1"/>
    </row>
    <row r="689" spans="1:14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1"/>
    </row>
    <row r="690" spans="1:14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1"/>
    </row>
    <row r="691" spans="1:14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1"/>
    </row>
    <row r="692" spans="1:14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1"/>
    </row>
    <row r="693" spans="1:14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1"/>
    </row>
    <row r="694" spans="1:1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1"/>
    </row>
    <row r="695" spans="1:14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1"/>
    </row>
    <row r="696" spans="1:14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1"/>
    </row>
    <row r="697" spans="1:14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1"/>
    </row>
    <row r="698" spans="1:14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1"/>
    </row>
    <row r="699" spans="1:14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1"/>
    </row>
    <row r="700" spans="1:14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1"/>
    </row>
    <row r="701" spans="1:14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1"/>
    </row>
    <row r="702" spans="1:14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1"/>
    </row>
    <row r="703" spans="1:14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1"/>
    </row>
    <row r="704" spans="1:1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1"/>
    </row>
    <row r="705" spans="1:14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1"/>
    </row>
    <row r="706" spans="1:14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1"/>
    </row>
    <row r="707" spans="1:14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1"/>
    </row>
    <row r="708" spans="1:14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1"/>
    </row>
    <row r="709" spans="1:14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1"/>
    </row>
    <row r="710" spans="1:14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1"/>
    </row>
    <row r="711" spans="1:14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1"/>
    </row>
    <row r="712" spans="1:14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1"/>
    </row>
    <row r="713" spans="1:14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1"/>
    </row>
    <row r="714" spans="1: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1"/>
    </row>
    <row r="715" spans="1:14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1"/>
    </row>
    <row r="716" spans="1:14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1"/>
    </row>
    <row r="717" spans="1:14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1"/>
    </row>
    <row r="718" spans="1:14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1"/>
    </row>
    <row r="719" spans="1:14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1"/>
    </row>
    <row r="720" spans="1:14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1"/>
    </row>
    <row r="721" spans="1:14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1"/>
    </row>
    <row r="722" spans="1:14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1"/>
    </row>
    <row r="723" spans="1:14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1"/>
    </row>
    <row r="724" spans="1:1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1"/>
    </row>
    <row r="725" spans="1:14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1"/>
    </row>
    <row r="726" spans="1:14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1"/>
    </row>
    <row r="727" spans="1:14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1"/>
    </row>
    <row r="728" spans="1:14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1"/>
    </row>
    <row r="729" spans="1:14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1"/>
    </row>
    <row r="730" spans="1:14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1"/>
    </row>
    <row r="731" spans="1:14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1"/>
    </row>
    <row r="732" spans="1:14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1"/>
    </row>
    <row r="733" spans="1:14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1"/>
    </row>
    <row r="734" spans="1:1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1"/>
    </row>
    <row r="735" spans="1:14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1"/>
    </row>
    <row r="736" spans="1:14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1"/>
    </row>
    <row r="737" spans="1:14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1"/>
    </row>
    <row r="738" spans="1:14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1"/>
    </row>
    <row r="739" spans="1:14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1"/>
    </row>
    <row r="740" spans="1:14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1"/>
    </row>
    <row r="741" spans="1:14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1"/>
    </row>
    <row r="742" spans="1:14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1"/>
    </row>
    <row r="743" spans="1:14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1"/>
    </row>
    <row r="744" spans="1:1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1"/>
    </row>
    <row r="745" spans="1:14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1"/>
    </row>
    <row r="746" spans="1:14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1"/>
    </row>
    <row r="747" spans="1:14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1"/>
    </row>
    <row r="748" spans="1:14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1"/>
    </row>
    <row r="749" spans="1:14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1"/>
    </row>
    <row r="750" spans="1:14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1"/>
    </row>
    <row r="751" spans="1:14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1"/>
    </row>
    <row r="752" spans="1:14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1"/>
    </row>
    <row r="753" spans="1:14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1"/>
    </row>
    <row r="754" spans="1:1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1"/>
    </row>
    <row r="755" spans="1:14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1"/>
    </row>
    <row r="756" spans="1:14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1"/>
    </row>
    <row r="757" spans="1:14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1"/>
    </row>
    <row r="758" spans="1:14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1"/>
    </row>
    <row r="759" spans="1:14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1"/>
    </row>
    <row r="760" spans="1:14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1"/>
    </row>
    <row r="761" spans="1:14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1"/>
    </row>
    <row r="762" spans="1:14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1"/>
    </row>
    <row r="763" spans="1:14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1"/>
    </row>
    <row r="764" spans="1:1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1"/>
    </row>
    <row r="765" spans="1:14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1"/>
    </row>
    <row r="766" spans="1:14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1"/>
    </row>
    <row r="767" spans="1:14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1"/>
    </row>
    <row r="768" spans="1:14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1"/>
    </row>
    <row r="769" spans="1:14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1"/>
    </row>
    <row r="770" spans="1:14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1"/>
    </row>
    <row r="771" spans="1:14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1"/>
    </row>
    <row r="772" spans="1:14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1"/>
    </row>
    <row r="773" spans="1:14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1"/>
    </row>
    <row r="774" spans="1:1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1"/>
    </row>
    <row r="775" spans="1:14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1"/>
    </row>
    <row r="776" spans="1:14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1"/>
    </row>
    <row r="777" spans="1:14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1"/>
    </row>
    <row r="778" spans="1:14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1"/>
    </row>
    <row r="779" spans="1:14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1"/>
    </row>
    <row r="780" spans="1:14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1"/>
    </row>
    <row r="781" spans="1:14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1"/>
    </row>
    <row r="782" spans="1:14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1"/>
    </row>
    <row r="783" spans="1:14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1"/>
    </row>
    <row r="784" spans="1:1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1"/>
    </row>
    <row r="785" spans="1:14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1"/>
    </row>
    <row r="786" spans="1:14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1"/>
    </row>
    <row r="787" spans="1:14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1"/>
    </row>
    <row r="788" spans="1:14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1"/>
    </row>
    <row r="789" spans="1:14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1"/>
    </row>
    <row r="790" spans="1:14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1"/>
    </row>
    <row r="791" spans="1:14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1"/>
    </row>
    <row r="792" spans="1:14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1"/>
    </row>
    <row r="793" spans="1:14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1"/>
    </row>
    <row r="794" spans="1:1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1"/>
    </row>
    <row r="795" spans="1:14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1"/>
    </row>
    <row r="796" spans="1:14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1"/>
    </row>
    <row r="797" spans="1:14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1"/>
    </row>
    <row r="798" spans="1:14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1"/>
    </row>
    <row r="799" spans="1:14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1"/>
    </row>
    <row r="800" spans="1:14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1"/>
    </row>
    <row r="801" spans="1:14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1"/>
    </row>
    <row r="802" spans="1:14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1"/>
    </row>
    <row r="803" spans="1:14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1"/>
    </row>
    <row r="804" spans="1:1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1"/>
    </row>
    <row r="805" spans="1:14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1"/>
    </row>
    <row r="806" spans="1:14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1"/>
    </row>
    <row r="807" spans="1:14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1"/>
    </row>
    <row r="808" spans="1:14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1"/>
    </row>
    <row r="809" spans="1:14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1"/>
    </row>
    <row r="810" spans="1:14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1"/>
    </row>
    <row r="811" spans="1:14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1"/>
    </row>
    <row r="812" spans="1:14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1"/>
    </row>
    <row r="813" spans="1:14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1"/>
    </row>
    <row r="814" spans="1: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1"/>
    </row>
    <row r="815" spans="1:14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1"/>
    </row>
    <row r="816" spans="1:14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1"/>
    </row>
    <row r="817" spans="1:14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1"/>
    </row>
    <row r="818" spans="1:14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1"/>
    </row>
    <row r="819" spans="1:14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1"/>
    </row>
    <row r="820" spans="1:14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1"/>
    </row>
    <row r="821" spans="1:14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1"/>
    </row>
    <row r="822" spans="1:14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1"/>
    </row>
    <row r="823" spans="1:14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1"/>
    </row>
    <row r="824" spans="1:1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1"/>
    </row>
    <row r="825" spans="1:14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1"/>
    </row>
    <row r="826" spans="1:14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1"/>
    </row>
    <row r="827" spans="1:14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1"/>
    </row>
    <row r="828" spans="1:14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1"/>
    </row>
    <row r="829" spans="1:14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1"/>
    </row>
    <row r="830" spans="1:14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1"/>
    </row>
    <row r="831" spans="1:14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1"/>
    </row>
    <row r="832" spans="1:14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1"/>
    </row>
    <row r="833" spans="1:14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1"/>
    </row>
    <row r="834" spans="1:1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1"/>
    </row>
    <row r="835" spans="1:14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1"/>
    </row>
    <row r="836" spans="1:14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1"/>
    </row>
    <row r="837" spans="1:14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1"/>
    </row>
    <row r="838" spans="1:14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1"/>
    </row>
    <row r="839" spans="1:14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1"/>
    </row>
    <row r="840" spans="1:14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1"/>
    </row>
    <row r="841" spans="1:14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1"/>
    </row>
    <row r="842" spans="1:14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1"/>
    </row>
    <row r="843" spans="1:14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1"/>
    </row>
    <row r="844" spans="1:1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1"/>
    </row>
    <row r="845" spans="1:14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1"/>
    </row>
    <row r="846" spans="1:14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1"/>
    </row>
    <row r="847" spans="1:14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1"/>
    </row>
    <row r="848" spans="1:14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1"/>
    </row>
    <row r="849" spans="1:14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1"/>
    </row>
    <row r="850" spans="1:14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1"/>
    </row>
    <row r="851" spans="1:14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1"/>
    </row>
    <row r="852" spans="1:14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1"/>
    </row>
    <row r="853" spans="1:14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1"/>
    </row>
    <row r="854" spans="1:1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1"/>
    </row>
    <row r="855" spans="1:14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1"/>
    </row>
    <row r="856" spans="1:14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1"/>
    </row>
    <row r="857" spans="1:14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1"/>
    </row>
    <row r="858" spans="1:14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1"/>
    </row>
    <row r="859" spans="1:14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1"/>
    </row>
    <row r="860" spans="1:14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1"/>
    </row>
    <row r="861" spans="1:14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1"/>
    </row>
    <row r="862" spans="1:14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1"/>
    </row>
    <row r="863" spans="1:14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1"/>
    </row>
    <row r="864" spans="1:1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1"/>
    </row>
    <row r="865" spans="1:14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1"/>
    </row>
    <row r="866" spans="1:14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1"/>
    </row>
    <row r="867" spans="1:14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1"/>
    </row>
    <row r="868" spans="1:14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1"/>
    </row>
    <row r="869" spans="1:14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1"/>
    </row>
    <row r="870" spans="1:14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1"/>
    </row>
    <row r="871" spans="1:14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1"/>
    </row>
    <row r="872" spans="1:14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1"/>
    </row>
    <row r="873" spans="1:14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1"/>
    </row>
    <row r="874" spans="1:1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1"/>
    </row>
    <row r="875" spans="1:14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1"/>
    </row>
    <row r="876" spans="1:14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1"/>
    </row>
    <row r="877" spans="1:14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1"/>
    </row>
    <row r="878" spans="1:14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1"/>
    </row>
    <row r="879" spans="1:14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1"/>
    </row>
    <row r="880" spans="1:14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1"/>
    </row>
    <row r="881" spans="1:14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1"/>
    </row>
    <row r="882" spans="1:14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1"/>
    </row>
    <row r="883" spans="1:14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1"/>
    </row>
    <row r="884" spans="1:1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1"/>
    </row>
    <row r="885" spans="1:14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1"/>
    </row>
    <row r="886" spans="1:14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1"/>
    </row>
    <row r="887" spans="1:14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1"/>
    </row>
    <row r="888" spans="1:14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1"/>
    </row>
    <row r="889" spans="1:14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1"/>
    </row>
  </sheetData>
  <mergeCells count="98">
    <mergeCell ref="A327:N327"/>
    <mergeCell ref="L429:M429"/>
    <mergeCell ref="A431:F432"/>
    <mergeCell ref="H439:J442"/>
    <mergeCell ref="L449:M449"/>
    <mergeCell ref="L369:M369"/>
    <mergeCell ref="A371:F372"/>
    <mergeCell ref="H379:J382"/>
    <mergeCell ref="A382:B382"/>
    <mergeCell ref="L389:M389"/>
    <mergeCell ref="L329:M329"/>
    <mergeCell ref="A331:F332"/>
    <mergeCell ref="H339:J342"/>
    <mergeCell ref="A351:F352"/>
    <mergeCell ref="H359:J362"/>
    <mergeCell ref="A362:B362"/>
    <mergeCell ref="A451:F452"/>
    <mergeCell ref="A391:F392"/>
    <mergeCell ref="H399:J402"/>
    <mergeCell ref="L409:M409"/>
    <mergeCell ref="A411:F412"/>
    <mergeCell ref="H419:J422"/>
    <mergeCell ref="L267:M267"/>
    <mergeCell ref="A269:F270"/>
    <mergeCell ref="H277:J280"/>
    <mergeCell ref="L287:M287"/>
    <mergeCell ref="A289:F290"/>
    <mergeCell ref="A229:F230"/>
    <mergeCell ref="H237:J240"/>
    <mergeCell ref="L247:M247"/>
    <mergeCell ref="A249:F250"/>
    <mergeCell ref="H257:J260"/>
    <mergeCell ref="L207:M207"/>
    <mergeCell ref="A209:F210"/>
    <mergeCell ref="H217:J220"/>
    <mergeCell ref="A220:B220"/>
    <mergeCell ref="L227:M227"/>
    <mergeCell ref="H157:J160"/>
    <mergeCell ref="A160:B160"/>
    <mergeCell ref="A189:F190"/>
    <mergeCell ref="H197:J200"/>
    <mergeCell ref="A200:B200"/>
    <mergeCell ref="L128:M128"/>
    <mergeCell ref="A130:F131"/>
    <mergeCell ref="H138:J141"/>
    <mergeCell ref="A141:B141"/>
    <mergeCell ref="A149:F150"/>
    <mergeCell ref="H102:J105"/>
    <mergeCell ref="A105:B105"/>
    <mergeCell ref="L110:M110"/>
    <mergeCell ref="A112:F113"/>
    <mergeCell ref="H120:J123"/>
    <mergeCell ref="A123:B123"/>
    <mergeCell ref="A94:F95"/>
    <mergeCell ref="L42:M42"/>
    <mergeCell ref="A44:F45"/>
    <mergeCell ref="H44:J47"/>
    <mergeCell ref="L56:M56"/>
    <mergeCell ref="A58:F59"/>
    <mergeCell ref="H66:J69"/>
    <mergeCell ref="A69:B69"/>
    <mergeCell ref="L74:M74"/>
    <mergeCell ref="A76:F77"/>
    <mergeCell ref="H84:J87"/>
    <mergeCell ref="A87:B87"/>
    <mergeCell ref="L92:M92"/>
    <mergeCell ref="A54:N54"/>
    <mergeCell ref="L18:M18"/>
    <mergeCell ref="A20:F21"/>
    <mergeCell ref="H20:J23"/>
    <mergeCell ref="A23:B23"/>
    <mergeCell ref="A32:F33"/>
    <mergeCell ref="H32:J35"/>
    <mergeCell ref="A35:B35"/>
    <mergeCell ref="A1:N1"/>
    <mergeCell ref="A2:N2"/>
    <mergeCell ref="L6:M6"/>
    <mergeCell ref="A8:F9"/>
    <mergeCell ref="H8:J11"/>
    <mergeCell ref="A11:B11"/>
    <mergeCell ref="A4:N4"/>
    <mergeCell ref="L167:M167"/>
    <mergeCell ref="A169:F170"/>
    <mergeCell ref="H177:J180"/>
    <mergeCell ref="A180:B180"/>
    <mergeCell ref="L187:M187"/>
    <mergeCell ref="H297:J300"/>
    <mergeCell ref="A300:B300"/>
    <mergeCell ref="L307:M307"/>
    <mergeCell ref="A309:F310"/>
    <mergeCell ref="H317:J320"/>
    <mergeCell ref="A320:B320"/>
    <mergeCell ref="A462:B462"/>
    <mergeCell ref="L469:M469"/>
    <mergeCell ref="A471:F472"/>
    <mergeCell ref="H479:J482"/>
    <mergeCell ref="A482:B482"/>
    <mergeCell ref="H459:J462"/>
  </mergeCells>
  <conditionalFormatting sqref="K49">
    <cfRule type="cellIs" dxfId="505" priority="46" stopIfTrue="1" operator="greaterThanOrEqual">
      <formula>1</formula>
    </cfRule>
  </conditionalFormatting>
  <conditionalFormatting sqref="K344">
    <cfRule type="cellIs" dxfId="504" priority="41" stopIfTrue="1" operator="greaterThanOrEqual">
      <formula>1</formula>
    </cfRule>
  </conditionalFormatting>
  <conditionalFormatting sqref="K202">
    <cfRule type="cellIs" dxfId="503" priority="36" stopIfTrue="1" operator="greaterThanOrEqual">
      <formula>1</formula>
    </cfRule>
  </conditionalFormatting>
  <conditionalFormatting sqref="K24">
    <cfRule type="cellIs" dxfId="502" priority="45" stopIfTrue="1" operator="lessThanOrEqual">
      <formula>1</formula>
    </cfRule>
  </conditionalFormatting>
  <conditionalFormatting sqref="K282">
    <cfRule type="cellIs" dxfId="501" priority="34" stopIfTrue="1" operator="greaterThanOrEqual">
      <formula>1</formula>
    </cfRule>
  </conditionalFormatting>
  <conditionalFormatting sqref="K162">
    <cfRule type="cellIs" dxfId="500" priority="32" stopIfTrue="1" operator="greaterThanOrEqual">
      <formula>1</formula>
    </cfRule>
  </conditionalFormatting>
  <conditionalFormatting sqref="K343">
    <cfRule type="cellIs" dxfId="499" priority="39" stopIfTrue="1" operator="lessThanOrEqual">
      <formula>1</formula>
    </cfRule>
  </conditionalFormatting>
  <conditionalFormatting sqref="K123">
    <cfRule type="cellIs" dxfId="498" priority="28" stopIfTrue="1" operator="lessThanOrEqual">
      <formula>1</formula>
    </cfRule>
  </conditionalFormatting>
  <conditionalFormatting sqref="K143">
    <cfRule type="cellIs" dxfId="497" priority="27" stopIfTrue="1" operator="lessThanOrEqual">
      <formula>1</formula>
    </cfRule>
  </conditionalFormatting>
  <conditionalFormatting sqref="K161">
    <cfRule type="cellIs" dxfId="496" priority="26" stopIfTrue="1" operator="lessThanOrEqual">
      <formula>1</formula>
    </cfRule>
  </conditionalFormatting>
  <conditionalFormatting sqref="K201">
    <cfRule type="cellIs" dxfId="495" priority="25" stopIfTrue="1" operator="lessThanOrEqual">
      <formula>1</formula>
    </cfRule>
  </conditionalFormatting>
  <conditionalFormatting sqref="K181">
    <cfRule type="cellIs" dxfId="494" priority="24" stopIfTrue="1" operator="lessThanOrEqual">
      <formula>1</formula>
    </cfRule>
  </conditionalFormatting>
  <conditionalFormatting sqref="K241">
    <cfRule type="cellIs" dxfId="493" priority="23" stopIfTrue="1" operator="lessThanOrEqual">
      <formula>1</formula>
    </cfRule>
  </conditionalFormatting>
  <conditionalFormatting sqref="K261">
    <cfRule type="cellIs" dxfId="492" priority="22" stopIfTrue="1" operator="lessThanOrEqual">
      <formula>1</formula>
    </cfRule>
  </conditionalFormatting>
  <conditionalFormatting sqref="K301">
    <cfRule type="cellIs" dxfId="491" priority="20" stopIfTrue="1" operator="lessThanOrEqual">
      <formula>1</formula>
    </cfRule>
  </conditionalFormatting>
  <conditionalFormatting sqref="K36">
    <cfRule type="cellIs" dxfId="490" priority="44" stopIfTrue="1" operator="lessThanOrEqual">
      <formula>1</formula>
    </cfRule>
  </conditionalFormatting>
  <conditionalFormatting sqref="K12">
    <cfRule type="cellIs" dxfId="489" priority="43" stopIfTrue="1" operator="lessThanOrEqual">
      <formula>1</formula>
    </cfRule>
  </conditionalFormatting>
  <conditionalFormatting sqref="K48">
    <cfRule type="cellIs" dxfId="488" priority="42" stopIfTrue="1" operator="lessThanOrEqual">
      <formula>1</formula>
    </cfRule>
  </conditionalFormatting>
  <conditionalFormatting sqref="K347">
    <cfRule type="cellIs" dxfId="487" priority="40" stopIfTrue="1" operator="greaterThanOrEqual">
      <formula>0.7</formula>
    </cfRule>
  </conditionalFormatting>
  <conditionalFormatting sqref="K322">
    <cfRule type="cellIs" dxfId="486" priority="29" stopIfTrue="1" operator="greaterThanOrEqual">
      <formula>1</formula>
    </cfRule>
  </conditionalFormatting>
  <conditionalFormatting sqref="M184:M186">
    <cfRule type="cellIs" dxfId="485" priority="38" stopIfTrue="1" operator="greaterThanOrEqual">
      <formula>1</formula>
    </cfRule>
  </conditionalFormatting>
  <conditionalFormatting sqref="K262">
    <cfRule type="cellIs" dxfId="484" priority="35" stopIfTrue="1" operator="greaterThanOrEqual">
      <formula>1</formula>
    </cfRule>
  </conditionalFormatting>
  <conditionalFormatting sqref="K142">
    <cfRule type="cellIs" dxfId="483" priority="33" stopIfTrue="1" operator="lessThanOrEqual">
      <formula>1</formula>
    </cfRule>
  </conditionalFormatting>
  <conditionalFormatting sqref="K87">
    <cfRule type="cellIs" dxfId="482" priority="31" stopIfTrue="1" operator="lessThanOrEqual">
      <formula>1</formula>
    </cfRule>
  </conditionalFormatting>
  <conditionalFormatting sqref="K221">
    <cfRule type="cellIs" dxfId="481" priority="17" stopIfTrue="1" operator="lessThanOrEqual">
      <formula>1</formula>
    </cfRule>
  </conditionalFormatting>
  <conditionalFormatting sqref="E243">
    <cfRule type="cellIs" dxfId="480" priority="37" stopIfTrue="1" operator="lessThanOrEqual">
      <formula>0.1</formula>
    </cfRule>
  </conditionalFormatting>
  <conditionalFormatting sqref="K302">
    <cfRule type="cellIs" dxfId="479" priority="30" stopIfTrue="1" operator="greaterThanOrEqual">
      <formula>1</formula>
    </cfRule>
  </conditionalFormatting>
  <conditionalFormatting sqref="K383">
    <cfRule type="cellIs" dxfId="478" priority="8" stopIfTrue="1" operator="lessThanOrEqual">
      <formula>1</formula>
    </cfRule>
  </conditionalFormatting>
  <conditionalFormatting sqref="K281">
    <cfRule type="cellIs" dxfId="477" priority="21" stopIfTrue="1" operator="lessThanOrEqual">
      <formula>1</formula>
    </cfRule>
  </conditionalFormatting>
  <conditionalFormatting sqref="K321">
    <cfRule type="cellIs" dxfId="476" priority="19" stopIfTrue="1" operator="lessThanOrEqual">
      <formula>1</formula>
    </cfRule>
  </conditionalFormatting>
  <conditionalFormatting sqref="K222">
    <cfRule type="cellIs" dxfId="475" priority="18" stopIfTrue="1" operator="greaterThanOrEqual">
      <formula>1</formula>
    </cfRule>
  </conditionalFormatting>
  <conditionalFormatting sqref="E405">
    <cfRule type="cellIs" dxfId="474" priority="15" stopIfTrue="1" operator="lessThanOrEqual">
      <formula>0.1</formula>
    </cfRule>
  </conditionalFormatting>
  <conditionalFormatting sqref="M386:M388">
    <cfRule type="cellIs" dxfId="473" priority="16" stopIfTrue="1" operator="greaterThanOrEqual">
      <formula>1</formula>
    </cfRule>
  </conditionalFormatting>
  <conditionalFormatting sqref="K424">
    <cfRule type="cellIs" dxfId="472" priority="14" stopIfTrue="1" operator="greaterThanOrEqual">
      <formula>1</formula>
    </cfRule>
  </conditionalFormatting>
  <conditionalFormatting sqref="K444">
    <cfRule type="cellIs" dxfId="471" priority="13" stopIfTrue="1" operator="greaterThanOrEqual">
      <formula>1</formula>
    </cfRule>
  </conditionalFormatting>
  <conditionalFormatting sqref="K364">
    <cfRule type="cellIs" dxfId="470" priority="12" stopIfTrue="1" operator="greaterThanOrEqual">
      <formula>1</formula>
    </cfRule>
  </conditionalFormatting>
  <conditionalFormatting sqref="K464">
    <cfRule type="cellIs" dxfId="469" priority="11" stopIfTrue="1" operator="greaterThanOrEqual">
      <formula>1</formula>
    </cfRule>
  </conditionalFormatting>
  <conditionalFormatting sqref="K484">
    <cfRule type="cellIs" dxfId="468" priority="10" stopIfTrue="1" operator="greaterThanOrEqual">
      <formula>1</formula>
    </cfRule>
  </conditionalFormatting>
  <conditionalFormatting sqref="K363">
    <cfRule type="cellIs" dxfId="467" priority="9" stopIfTrue="1" operator="lessThanOrEqual">
      <formula>1</formula>
    </cfRule>
  </conditionalFormatting>
  <conditionalFormatting sqref="K403">
    <cfRule type="cellIs" dxfId="466" priority="7" stopIfTrue="1" operator="lessThanOrEqual">
      <formula>1</formula>
    </cfRule>
  </conditionalFormatting>
  <conditionalFormatting sqref="K423">
    <cfRule type="cellIs" dxfId="465" priority="6" stopIfTrue="1" operator="lessThanOrEqual">
      <formula>1</formula>
    </cfRule>
  </conditionalFormatting>
  <conditionalFormatting sqref="K443">
    <cfRule type="cellIs" dxfId="464" priority="5" stopIfTrue="1" operator="lessThanOrEqual">
      <formula>1</formula>
    </cfRule>
  </conditionalFormatting>
  <conditionalFormatting sqref="K463">
    <cfRule type="cellIs" dxfId="463" priority="4" stopIfTrue="1" operator="lessThanOrEqual">
      <formula>1</formula>
    </cfRule>
  </conditionalFormatting>
  <conditionalFormatting sqref="K483">
    <cfRule type="cellIs" dxfId="462" priority="3" stopIfTrue="1" operator="lessThanOrEqual">
      <formula>1</formula>
    </cfRule>
  </conditionalFormatting>
  <conditionalFormatting sqref="K105">
    <cfRule type="cellIs" dxfId="461" priority="2" stopIfTrue="1" operator="lessThanOrEqual">
      <formula>1</formula>
    </cfRule>
  </conditionalFormatting>
  <conditionalFormatting sqref="K69">
    <cfRule type="cellIs" dxfId="460" priority="1" stopIfTrue="1" operator="lessThanOrEqual">
      <formula>1</formula>
    </cfRule>
  </conditionalFormatting>
  <pageMargins left="0.25" right="0.25" top="0.75" bottom="0.75" header="0.3" footer="0.3"/>
  <pageSetup scale="52" fitToHeight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49AA-2EEC-4171-BE56-14E5BEBB0AD2}">
  <sheetPr>
    <pageSetUpPr fitToPage="1"/>
  </sheetPr>
  <dimension ref="A1:O889"/>
  <sheetViews>
    <sheetView workbookViewId="0">
      <selection activeCell="A3" sqref="A3"/>
    </sheetView>
  </sheetViews>
  <sheetFormatPr baseColWidth="10" defaultRowHeight="12.75"/>
  <cols>
    <col min="1" max="1" width="17.85546875" style="27" customWidth="1"/>
    <col min="2" max="2" width="18" style="27" customWidth="1"/>
    <col min="3" max="3" width="3.28515625" style="27" bestFit="1" customWidth="1"/>
    <col min="4" max="4" width="14.28515625" style="27" customWidth="1"/>
    <col min="5" max="5" width="25.140625" style="27" bestFit="1" customWidth="1"/>
    <col min="6" max="6" width="14.85546875" style="27" bestFit="1" customWidth="1"/>
    <col min="7" max="10" width="14.85546875" style="27" customWidth="1"/>
    <col min="11" max="11" width="12.42578125" style="27" customWidth="1"/>
    <col min="12" max="16384" width="11.42578125" style="27"/>
  </cols>
  <sheetData>
    <row r="1" spans="1:15">
      <c r="A1" s="265" t="s">
        <v>228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7"/>
      <c r="O1" s="45"/>
    </row>
    <row r="2" spans="1:15">
      <c r="A2" s="268" t="s">
        <v>333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0"/>
      <c r="O2" s="45"/>
    </row>
    <row r="3" spans="1:15">
      <c r="A3" s="87"/>
      <c r="B3" s="28"/>
      <c r="C3" s="28"/>
      <c r="D3" s="28"/>
      <c r="E3" s="28"/>
      <c r="F3" s="28"/>
      <c r="G3" s="28"/>
      <c r="H3" s="28"/>
      <c r="I3" s="28"/>
      <c r="J3" s="28"/>
      <c r="K3" s="28"/>
      <c r="L3" s="29"/>
      <c r="M3" s="29"/>
      <c r="N3" s="81"/>
      <c r="O3" s="45"/>
    </row>
    <row r="4" spans="1:15" ht="15">
      <c r="A4" s="253" t="s">
        <v>306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5"/>
      <c r="O4" s="45"/>
    </row>
    <row r="5" spans="1:15" s="123" customFormat="1" ht="11.25">
      <c r="A5" s="120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121"/>
      <c r="O5" s="122"/>
    </row>
    <row r="6" spans="1:15">
      <c r="A6" s="88" t="s">
        <v>298</v>
      </c>
      <c r="B6" s="31"/>
      <c r="C6" s="31"/>
      <c r="D6" s="31"/>
      <c r="E6" s="28"/>
      <c r="F6" s="28"/>
      <c r="G6" s="28"/>
      <c r="H6" s="28"/>
      <c r="I6" s="28"/>
      <c r="J6" s="28"/>
      <c r="K6" s="28"/>
      <c r="L6" s="249"/>
      <c r="M6" s="249"/>
      <c r="N6" s="81"/>
      <c r="O6" s="45"/>
    </row>
    <row r="7" spans="1:15">
      <c r="A7" s="87"/>
      <c r="B7" s="28"/>
      <c r="C7" s="28"/>
      <c r="D7" s="28"/>
      <c r="E7" s="28"/>
      <c r="F7" s="28"/>
      <c r="G7" s="28"/>
      <c r="H7" s="140" t="s">
        <v>324</v>
      </c>
      <c r="I7" s="39"/>
      <c r="J7" s="39"/>
      <c r="K7" s="28"/>
      <c r="L7" s="28" t="s">
        <v>220</v>
      </c>
      <c r="M7" s="28"/>
      <c r="N7" s="79"/>
      <c r="O7" s="45"/>
    </row>
    <row r="8" spans="1:15" ht="12.75" customHeight="1">
      <c r="A8" s="260" t="s">
        <v>309</v>
      </c>
      <c r="B8" s="261"/>
      <c r="C8" s="261"/>
      <c r="D8" s="262"/>
      <c r="E8" s="262"/>
      <c r="F8" s="262"/>
      <c r="G8" s="178"/>
      <c r="H8" s="259" t="str">
        <f>+"El peso promedio de las cajas  vendidas fue de "&amp;VALUE(D11)&amp;" kg."</f>
        <v>El peso promedio de las cajas  vendidas fue de 0 kg.</v>
      </c>
      <c r="I8" s="259"/>
      <c r="J8" s="259"/>
      <c r="K8" s="28"/>
      <c r="L8" s="31"/>
      <c r="M8" s="31"/>
      <c r="N8" s="82"/>
      <c r="O8" s="45"/>
    </row>
    <row r="9" spans="1:15">
      <c r="A9" s="260"/>
      <c r="B9" s="261"/>
      <c r="C9" s="261"/>
      <c r="D9" s="262"/>
      <c r="E9" s="262"/>
      <c r="F9" s="262"/>
      <c r="G9" s="178"/>
      <c r="H9" s="259"/>
      <c r="I9" s="259"/>
      <c r="J9" s="259"/>
      <c r="K9" s="28"/>
      <c r="L9" s="31"/>
      <c r="M9" s="31"/>
      <c r="N9" s="82"/>
      <c r="O9" s="45"/>
    </row>
    <row r="10" spans="1:15">
      <c r="A10" s="173"/>
      <c r="B10" s="174"/>
      <c r="C10" s="174"/>
      <c r="D10" s="175"/>
      <c r="E10" s="175"/>
      <c r="F10" s="175"/>
      <c r="G10" s="175"/>
      <c r="H10" s="259"/>
      <c r="I10" s="259"/>
      <c r="J10" s="259"/>
      <c r="K10" s="28"/>
      <c r="L10" s="31"/>
      <c r="M10" s="31"/>
      <c r="N10" s="82"/>
      <c r="O10" s="45"/>
    </row>
    <row r="11" spans="1:15">
      <c r="A11" s="263" t="s">
        <v>299</v>
      </c>
      <c r="B11" s="264"/>
      <c r="C11" s="28" t="s">
        <v>221</v>
      </c>
      <c r="D11" s="130"/>
      <c r="E11" s="106"/>
      <c r="F11" s="32"/>
      <c r="G11" s="32"/>
      <c r="H11" s="259"/>
      <c r="I11" s="259"/>
      <c r="J11" s="259"/>
      <c r="K11" s="104"/>
      <c r="L11" s="31"/>
      <c r="M11" s="31"/>
      <c r="N11" s="82"/>
      <c r="O11" s="45"/>
    </row>
    <row r="12" spans="1:15">
      <c r="A12" s="87"/>
      <c r="B12" s="28"/>
      <c r="C12" s="28"/>
      <c r="D12" s="106"/>
      <c r="E12" s="106"/>
      <c r="F12" s="32"/>
      <c r="G12" s="32"/>
      <c r="H12" s="32"/>
      <c r="I12" s="32"/>
      <c r="J12" s="32"/>
      <c r="K12" s="105"/>
      <c r="L12" s="31"/>
      <c r="M12" s="31"/>
      <c r="N12" s="82"/>
      <c r="O12" s="45"/>
    </row>
    <row r="13" spans="1:15">
      <c r="A13" s="8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79"/>
      <c r="O13" s="45"/>
    </row>
    <row r="14" spans="1:15">
      <c r="A14" s="87"/>
      <c r="B14" s="28"/>
      <c r="C14" s="28"/>
      <c r="D14" s="45"/>
      <c r="E14" s="45"/>
      <c r="F14" s="45"/>
      <c r="G14" s="45"/>
      <c r="H14" s="45"/>
      <c r="I14" s="45"/>
      <c r="J14" s="45"/>
      <c r="K14" s="45"/>
      <c r="L14" s="28"/>
      <c r="M14" s="28"/>
      <c r="N14" s="79"/>
      <c r="O14" s="45"/>
    </row>
    <row r="15" spans="1:15">
      <c r="A15" s="89" t="s">
        <v>246</v>
      </c>
      <c r="B15" s="28"/>
      <c r="C15" s="28"/>
      <c r="D15" s="45"/>
      <c r="E15" s="45"/>
      <c r="F15" s="45"/>
      <c r="G15" s="45"/>
      <c r="H15" s="45"/>
      <c r="I15" s="45"/>
      <c r="J15" s="45"/>
      <c r="K15" s="45"/>
      <c r="L15" s="28"/>
      <c r="M15" s="28"/>
      <c r="N15" s="79"/>
      <c r="O15" s="45"/>
    </row>
    <row r="16" spans="1:15">
      <c r="A16" s="87"/>
      <c r="B16" s="28"/>
      <c r="C16" s="28"/>
      <c r="D16" s="33"/>
      <c r="E16" s="28"/>
      <c r="F16" s="28"/>
      <c r="G16" s="28"/>
      <c r="H16" s="28"/>
      <c r="I16" s="28"/>
      <c r="J16" s="28"/>
      <c r="K16" s="28"/>
      <c r="L16" s="28"/>
      <c r="M16" s="28"/>
      <c r="N16" s="79"/>
      <c r="O16" s="45"/>
    </row>
    <row r="17" spans="1:15">
      <c r="A17" s="8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79"/>
      <c r="O17" s="45"/>
    </row>
    <row r="18" spans="1:15">
      <c r="A18" s="88" t="s">
        <v>264</v>
      </c>
      <c r="B18" s="31"/>
      <c r="C18" s="31"/>
      <c r="D18" s="31"/>
      <c r="E18" s="28"/>
      <c r="F18" s="28"/>
      <c r="G18" s="28"/>
      <c r="H18" s="28"/>
      <c r="I18" s="28"/>
      <c r="J18" s="28"/>
      <c r="K18" s="28"/>
      <c r="L18" s="249"/>
      <c r="M18" s="249"/>
      <c r="N18" s="81"/>
      <c r="O18" s="45"/>
    </row>
    <row r="19" spans="1:15">
      <c r="A19" s="87"/>
      <c r="B19" s="28"/>
      <c r="C19" s="28"/>
      <c r="D19" s="28"/>
      <c r="E19" s="28"/>
      <c r="F19" s="28"/>
      <c r="G19" s="28"/>
      <c r="H19" s="140" t="s">
        <v>324</v>
      </c>
      <c r="I19" s="39"/>
      <c r="J19" s="39"/>
      <c r="K19" s="28"/>
      <c r="L19" s="28" t="s">
        <v>220</v>
      </c>
      <c r="M19" s="28"/>
      <c r="N19" s="79"/>
      <c r="O19" s="45"/>
    </row>
    <row r="20" spans="1:15" ht="12.75" customHeight="1">
      <c r="A20" s="260" t="s">
        <v>308</v>
      </c>
      <c r="B20" s="261"/>
      <c r="C20" s="261"/>
      <c r="D20" s="262"/>
      <c r="E20" s="262"/>
      <c r="F20" s="262"/>
      <c r="G20" s="178"/>
      <c r="H20" s="259" t="str">
        <f>+"Se ha vendido un "&amp;VALUE(D23*100)&amp;" de los kilos que se recolectaron."</f>
        <v>Se ha vendido un 0 de los kilos que se recolectaron.</v>
      </c>
      <c r="I20" s="259"/>
      <c r="J20" s="259"/>
      <c r="K20" s="28"/>
      <c r="L20" s="31"/>
      <c r="M20" s="31"/>
      <c r="N20" s="82"/>
      <c r="O20" s="45"/>
    </row>
    <row r="21" spans="1:15">
      <c r="A21" s="260"/>
      <c r="B21" s="261"/>
      <c r="C21" s="261"/>
      <c r="D21" s="262"/>
      <c r="E21" s="262"/>
      <c r="F21" s="262"/>
      <c r="G21" s="178"/>
      <c r="H21" s="259"/>
      <c r="I21" s="259"/>
      <c r="J21" s="259"/>
      <c r="K21" s="28"/>
      <c r="L21" s="31"/>
      <c r="M21" s="31"/>
      <c r="N21" s="82"/>
      <c r="O21" s="45"/>
    </row>
    <row r="22" spans="1:15">
      <c r="A22" s="173"/>
      <c r="B22" s="174"/>
      <c r="C22" s="174"/>
      <c r="D22" s="175"/>
      <c r="E22" s="175"/>
      <c r="F22" s="175"/>
      <c r="G22" s="175"/>
      <c r="H22" s="259"/>
      <c r="I22" s="259"/>
      <c r="J22" s="259"/>
      <c r="K22" s="28"/>
      <c r="L22" s="31"/>
      <c r="M22" s="31"/>
      <c r="N22" s="82"/>
      <c r="O22" s="45"/>
    </row>
    <row r="23" spans="1:15">
      <c r="A23" s="263" t="s">
        <v>269</v>
      </c>
      <c r="B23" s="264"/>
      <c r="C23" s="28" t="s">
        <v>221</v>
      </c>
      <c r="D23" s="158"/>
      <c r="E23" s="107"/>
      <c r="F23" s="32"/>
      <c r="G23" s="32"/>
      <c r="H23" s="259"/>
      <c r="I23" s="259"/>
      <c r="J23" s="259"/>
      <c r="K23" s="45"/>
      <c r="L23" s="31"/>
      <c r="M23" s="31"/>
      <c r="N23" s="82"/>
      <c r="O23" s="45"/>
    </row>
    <row r="24" spans="1:15">
      <c r="A24" s="87"/>
      <c r="B24" s="28"/>
      <c r="C24" s="28"/>
      <c r="D24" s="107"/>
      <c r="E24" s="107"/>
      <c r="F24" s="32"/>
      <c r="G24" s="32"/>
      <c r="H24" s="32"/>
      <c r="I24" s="32"/>
      <c r="J24" s="32"/>
      <c r="K24" s="95"/>
      <c r="L24" s="31"/>
      <c r="M24" s="31"/>
      <c r="N24" s="82"/>
      <c r="O24" s="45"/>
    </row>
    <row r="25" spans="1:15">
      <c r="A25" s="8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79"/>
      <c r="O25" s="45"/>
    </row>
    <row r="26" spans="1:15" ht="12.75" customHeight="1">
      <c r="A26" s="87"/>
      <c r="B26" s="28"/>
      <c r="C26" s="28"/>
      <c r="D26" s="45"/>
      <c r="E26" s="45"/>
      <c r="F26" s="45"/>
      <c r="G26" s="45"/>
      <c r="H26" s="45"/>
      <c r="I26" s="45"/>
      <c r="J26" s="45"/>
      <c r="K26" s="45"/>
      <c r="L26" s="28"/>
      <c r="M26" s="28"/>
      <c r="N26" s="79"/>
      <c r="O26" s="45"/>
    </row>
    <row r="27" spans="1:15">
      <c r="A27" s="89" t="s">
        <v>246</v>
      </c>
      <c r="B27" s="28"/>
      <c r="C27" s="28"/>
      <c r="D27" s="45"/>
      <c r="E27" s="45"/>
      <c r="F27" s="45"/>
      <c r="G27" s="45"/>
      <c r="H27" s="45"/>
      <c r="I27" s="45"/>
      <c r="J27" s="45"/>
      <c r="K27" s="45"/>
      <c r="L27" s="28"/>
      <c r="M27" s="28"/>
      <c r="N27" s="79"/>
      <c r="O27" s="45"/>
    </row>
    <row r="28" spans="1:15">
      <c r="A28" s="87"/>
      <c r="B28" s="28"/>
      <c r="C28" s="28"/>
      <c r="D28" s="33"/>
      <c r="E28" s="28"/>
      <c r="F28" s="28"/>
      <c r="G28" s="28"/>
      <c r="H28" s="28"/>
      <c r="I28" s="28"/>
      <c r="J28" s="28"/>
      <c r="K28" s="28"/>
      <c r="L28" s="28"/>
      <c r="M28" s="28"/>
      <c r="N28" s="79"/>
      <c r="O28" s="45"/>
    </row>
    <row r="29" spans="1:15">
      <c r="A29" s="8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79"/>
      <c r="O29" s="45"/>
    </row>
    <row r="30" spans="1:15">
      <c r="A30" s="90" t="s">
        <v>265</v>
      </c>
      <c r="B30" s="31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79"/>
      <c r="O30" s="45"/>
    </row>
    <row r="31" spans="1:15">
      <c r="A31" s="87"/>
      <c r="B31" s="28"/>
      <c r="C31" s="28"/>
      <c r="D31" s="28"/>
      <c r="E31" s="28"/>
      <c r="F31" s="28"/>
      <c r="G31" s="28"/>
      <c r="H31" s="140" t="s">
        <v>324</v>
      </c>
      <c r="I31" s="39"/>
      <c r="J31" s="39"/>
      <c r="K31" s="28"/>
      <c r="L31" s="28" t="s">
        <v>220</v>
      </c>
      <c r="M31" s="28"/>
      <c r="N31" s="79"/>
      <c r="O31" s="45"/>
    </row>
    <row r="32" spans="1:15" ht="12.75" customHeight="1">
      <c r="A32" s="260" t="s">
        <v>310</v>
      </c>
      <c r="B32" s="261"/>
      <c r="C32" s="261"/>
      <c r="D32" s="261"/>
      <c r="E32" s="261"/>
      <c r="F32" s="261"/>
      <c r="G32" s="177"/>
      <c r="H32" s="259" t="str">
        <f>+"Se venden en promedio en la semana "&amp;VALUE(D35)&amp;" días de recolecolección."</f>
        <v>Se venden en promedio en la semana 0 días de recolecolección.</v>
      </c>
      <c r="I32" s="259"/>
      <c r="J32" s="259"/>
      <c r="K32" s="84"/>
      <c r="L32" s="31"/>
      <c r="M32" s="31"/>
      <c r="N32" s="82"/>
      <c r="O32" s="45"/>
    </row>
    <row r="33" spans="1:15">
      <c r="A33" s="260"/>
      <c r="B33" s="261"/>
      <c r="C33" s="261"/>
      <c r="D33" s="261"/>
      <c r="E33" s="261"/>
      <c r="F33" s="261"/>
      <c r="G33" s="177"/>
      <c r="H33" s="259"/>
      <c r="I33" s="259"/>
      <c r="J33" s="259"/>
      <c r="K33" s="84"/>
      <c r="L33" s="31"/>
      <c r="M33" s="31"/>
      <c r="N33" s="82"/>
      <c r="O33" s="45"/>
    </row>
    <row r="34" spans="1:15">
      <c r="A34" s="87"/>
      <c r="B34" s="28"/>
      <c r="C34" s="28"/>
      <c r="D34" s="28"/>
      <c r="E34" s="28"/>
      <c r="F34" s="28"/>
      <c r="G34" s="28"/>
      <c r="H34" s="259"/>
      <c r="I34" s="259"/>
      <c r="J34" s="259"/>
      <c r="K34" s="28"/>
      <c r="L34" s="31"/>
      <c r="M34" s="31"/>
      <c r="N34" s="82"/>
      <c r="O34" s="45"/>
    </row>
    <row r="35" spans="1:15">
      <c r="A35" s="263" t="s">
        <v>270</v>
      </c>
      <c r="B35" s="264"/>
      <c r="C35" s="28" t="s">
        <v>238</v>
      </c>
      <c r="D35" s="159"/>
      <c r="E35" s="107"/>
      <c r="F35" s="32"/>
      <c r="G35" s="32"/>
      <c r="H35" s="259"/>
      <c r="I35" s="259"/>
      <c r="J35" s="259"/>
      <c r="K35" s="45"/>
      <c r="L35" s="31"/>
      <c r="M35" s="31"/>
      <c r="N35" s="82"/>
      <c r="O35" s="45"/>
    </row>
    <row r="36" spans="1:15">
      <c r="A36" s="87"/>
      <c r="B36" s="28"/>
      <c r="C36" s="28"/>
      <c r="D36" s="107"/>
      <c r="E36" s="107"/>
      <c r="F36" s="32"/>
      <c r="G36" s="32"/>
      <c r="H36" s="32"/>
      <c r="I36" s="32"/>
      <c r="J36" s="32"/>
      <c r="K36" s="97"/>
      <c r="L36" s="28"/>
      <c r="M36" s="28"/>
      <c r="N36" s="79"/>
      <c r="O36" s="45"/>
    </row>
    <row r="37" spans="1:15">
      <c r="A37" s="87"/>
      <c r="B37" s="28"/>
      <c r="C37" s="28"/>
      <c r="D37" s="28"/>
      <c r="E37" s="33"/>
      <c r="F37" s="28"/>
      <c r="G37" s="28"/>
      <c r="H37" s="28"/>
      <c r="I37" s="28"/>
      <c r="J37" s="28"/>
      <c r="K37" s="28"/>
      <c r="L37" s="28"/>
      <c r="M37" s="28"/>
      <c r="N37" s="79"/>
      <c r="O37" s="45"/>
    </row>
    <row r="38" spans="1:15">
      <c r="A38" s="47"/>
      <c r="B38" s="28"/>
      <c r="C38" s="28"/>
      <c r="D38" s="45"/>
      <c r="E38" s="45"/>
      <c r="F38" s="45"/>
      <c r="G38" s="45"/>
      <c r="H38" s="45"/>
      <c r="I38" s="45"/>
      <c r="J38" s="45"/>
      <c r="K38" s="45"/>
      <c r="L38" s="28"/>
      <c r="M38" s="28"/>
      <c r="N38" s="79"/>
      <c r="O38" s="45"/>
    </row>
    <row r="39" spans="1:15">
      <c r="A39" s="89" t="s">
        <v>246</v>
      </c>
      <c r="B39" s="28"/>
      <c r="C39" s="28"/>
      <c r="D39" s="45"/>
      <c r="E39" s="45"/>
      <c r="F39" s="45"/>
      <c r="G39" s="45"/>
      <c r="H39" s="45"/>
      <c r="I39" s="45"/>
      <c r="J39" s="45"/>
      <c r="K39" s="45"/>
      <c r="L39" s="28"/>
      <c r="M39" s="28"/>
      <c r="N39" s="79"/>
      <c r="O39" s="45"/>
    </row>
    <row r="40" spans="1:15">
      <c r="A40" s="87"/>
      <c r="B40" s="28"/>
      <c r="C40" s="28"/>
      <c r="D40" s="45"/>
      <c r="E40" s="45"/>
      <c r="F40" s="32"/>
      <c r="G40" s="32"/>
      <c r="H40" s="32"/>
      <c r="I40" s="32"/>
      <c r="J40" s="32"/>
      <c r="K40" s="49"/>
      <c r="L40" s="28"/>
      <c r="M40" s="28"/>
      <c r="N40" s="79"/>
      <c r="O40" s="45"/>
    </row>
    <row r="41" spans="1:15">
      <c r="A41" s="8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79"/>
      <c r="O41" s="45"/>
    </row>
    <row r="42" spans="1:15">
      <c r="A42" s="88" t="s">
        <v>266</v>
      </c>
      <c r="B42" s="31"/>
      <c r="C42" s="31"/>
      <c r="D42" s="31"/>
      <c r="E42" s="28"/>
      <c r="F42" s="28"/>
      <c r="G42" s="28"/>
      <c r="H42" s="28"/>
      <c r="I42" s="28"/>
      <c r="J42" s="28"/>
      <c r="K42" s="28"/>
      <c r="L42" s="249"/>
      <c r="M42" s="249"/>
      <c r="N42" s="81"/>
      <c r="O42" s="45"/>
    </row>
    <row r="43" spans="1:15">
      <c r="A43" s="87"/>
      <c r="B43" s="28"/>
      <c r="C43" s="28"/>
      <c r="D43" s="28"/>
      <c r="E43" s="28"/>
      <c r="F43" s="28"/>
      <c r="G43" s="28"/>
      <c r="H43" s="140" t="s">
        <v>324</v>
      </c>
      <c r="I43" s="39"/>
      <c r="J43" s="39"/>
      <c r="K43" s="28"/>
      <c r="L43" s="45"/>
      <c r="M43" s="45"/>
      <c r="N43" s="119"/>
      <c r="O43" s="45"/>
    </row>
    <row r="44" spans="1:15" ht="12.75" customHeight="1">
      <c r="A44" s="246" t="s">
        <v>311</v>
      </c>
      <c r="B44" s="247"/>
      <c r="C44" s="247"/>
      <c r="D44" s="248"/>
      <c r="E44" s="248"/>
      <c r="F44" s="248"/>
      <c r="G44" s="175"/>
      <c r="H44" s="259" t="str">
        <f>+"El costo del embalaje por caja es de $"&amp;VALUE(D47)&amp;"."</f>
        <v>El costo del embalaje por caja es de $0.</v>
      </c>
      <c r="I44" s="259"/>
      <c r="J44" s="259"/>
      <c r="K44" s="28"/>
      <c r="L44" s="28" t="s">
        <v>220</v>
      </c>
      <c r="M44" s="28"/>
      <c r="N44" s="79"/>
      <c r="O44" s="45"/>
    </row>
    <row r="45" spans="1:15">
      <c r="A45" s="246"/>
      <c r="B45" s="247"/>
      <c r="C45" s="247"/>
      <c r="D45" s="248"/>
      <c r="E45" s="248"/>
      <c r="F45" s="248"/>
      <c r="G45" s="175"/>
      <c r="H45" s="259"/>
      <c r="I45" s="259"/>
      <c r="J45" s="259"/>
      <c r="K45" s="28"/>
      <c r="L45" s="31"/>
      <c r="M45" s="31"/>
      <c r="N45" s="82"/>
      <c r="O45" s="45"/>
    </row>
    <row r="46" spans="1:15">
      <c r="A46" s="87"/>
      <c r="B46" s="28"/>
      <c r="C46" s="28"/>
      <c r="D46" s="28"/>
      <c r="E46" s="28"/>
      <c r="F46" s="28"/>
      <c r="G46" s="28"/>
      <c r="H46" s="259"/>
      <c r="I46" s="259"/>
      <c r="J46" s="259"/>
      <c r="K46" s="28"/>
      <c r="L46" s="31"/>
      <c r="M46" s="31"/>
      <c r="N46" s="82"/>
      <c r="O46" s="45"/>
    </row>
    <row r="47" spans="1:15">
      <c r="A47" s="87" t="s">
        <v>277</v>
      </c>
      <c r="B47" s="28"/>
      <c r="C47" s="28" t="s">
        <v>221</v>
      </c>
      <c r="D47" s="131"/>
      <c r="E47" s="107"/>
      <c r="F47" s="32"/>
      <c r="G47" s="32"/>
      <c r="H47" s="259"/>
      <c r="I47" s="259"/>
      <c r="J47" s="259"/>
      <c r="K47" s="28"/>
      <c r="L47" s="31"/>
      <c r="M47" s="31"/>
      <c r="N47" s="82"/>
      <c r="O47" s="45"/>
    </row>
    <row r="48" spans="1:15">
      <c r="A48" s="87"/>
      <c r="B48" s="28"/>
      <c r="C48" s="28"/>
      <c r="D48" s="107"/>
      <c r="E48" s="107"/>
      <c r="F48" s="32"/>
      <c r="G48" s="32"/>
      <c r="H48" s="32"/>
      <c r="I48" s="32"/>
      <c r="J48" s="32"/>
      <c r="K48" s="94"/>
      <c r="L48" s="31"/>
      <c r="M48" s="31"/>
      <c r="N48" s="82"/>
      <c r="O48" s="45"/>
    </row>
    <row r="49" spans="1:15">
      <c r="A49" s="87"/>
      <c r="B49" s="28"/>
      <c r="C49" s="28"/>
      <c r="D49" s="28"/>
      <c r="E49" s="28"/>
      <c r="F49" s="28"/>
      <c r="G49" s="28"/>
      <c r="H49" s="28"/>
      <c r="I49" s="28"/>
      <c r="J49" s="28"/>
      <c r="K49" s="37"/>
      <c r="L49" s="31"/>
      <c r="M49" s="31"/>
      <c r="N49" s="82"/>
      <c r="O49" s="45"/>
    </row>
    <row r="50" spans="1:15">
      <c r="A50" s="87"/>
      <c r="B50" s="28"/>
      <c r="C50" s="28"/>
      <c r="D50" s="28"/>
      <c r="E50" s="28"/>
      <c r="F50" s="45"/>
      <c r="G50" s="45"/>
      <c r="H50" s="45"/>
      <c r="I50" s="45"/>
      <c r="J50" s="45"/>
      <c r="K50" s="45"/>
      <c r="L50" s="28"/>
      <c r="M50" s="28"/>
      <c r="N50" s="79"/>
      <c r="O50" s="45"/>
    </row>
    <row r="51" spans="1:15">
      <c r="A51" s="89" t="s">
        <v>246</v>
      </c>
      <c r="B51" s="28"/>
      <c r="C51" s="28"/>
      <c r="D51" s="28"/>
      <c r="E51" s="28"/>
      <c r="F51" s="45"/>
      <c r="G51" s="45"/>
      <c r="H51" s="45"/>
      <c r="I51" s="45"/>
      <c r="J51" s="45"/>
      <c r="K51" s="45"/>
      <c r="L51" s="28"/>
      <c r="M51" s="28"/>
      <c r="N51" s="79"/>
      <c r="O51" s="45"/>
    </row>
    <row r="52" spans="1:15">
      <c r="A52" s="8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79"/>
      <c r="O52" s="45"/>
    </row>
    <row r="53" spans="1:15">
      <c r="A53" s="8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79"/>
      <c r="O53" s="45"/>
    </row>
    <row r="54" spans="1:15" ht="15">
      <c r="A54" s="256" t="s">
        <v>305</v>
      </c>
      <c r="B54" s="257"/>
      <c r="C54" s="257"/>
      <c r="D54" s="257"/>
      <c r="E54" s="257"/>
      <c r="F54" s="257"/>
      <c r="G54" s="257"/>
      <c r="H54" s="257"/>
      <c r="I54" s="257"/>
      <c r="J54" s="257"/>
      <c r="K54" s="257"/>
      <c r="L54" s="257"/>
      <c r="M54" s="257"/>
      <c r="N54" s="258"/>
      <c r="O54" s="45"/>
    </row>
    <row r="55" spans="1:15">
      <c r="A55" s="124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6"/>
      <c r="O55" s="45"/>
    </row>
    <row r="56" spans="1:15">
      <c r="A56" s="88" t="s">
        <v>330</v>
      </c>
      <c r="B56" s="31"/>
      <c r="C56" s="31"/>
      <c r="D56" s="31"/>
      <c r="E56" s="28"/>
      <c r="F56" s="28"/>
      <c r="G56" s="28"/>
      <c r="H56" s="28"/>
      <c r="I56" s="28"/>
      <c r="J56" s="28"/>
      <c r="K56" s="28"/>
      <c r="L56" s="249"/>
      <c r="M56" s="249"/>
      <c r="N56" s="81"/>
      <c r="O56" s="45"/>
    </row>
    <row r="57" spans="1:15">
      <c r="A57" s="10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176"/>
      <c r="M57" s="176"/>
      <c r="N57" s="81"/>
      <c r="O57" s="45"/>
    </row>
    <row r="58" spans="1:15" ht="12.75" customHeight="1">
      <c r="A58" s="260" t="s">
        <v>312</v>
      </c>
      <c r="B58" s="261"/>
      <c r="C58" s="261"/>
      <c r="D58" s="262"/>
      <c r="E58" s="262"/>
      <c r="F58" s="262"/>
      <c r="G58" s="178"/>
      <c r="H58" s="178"/>
      <c r="I58" s="178"/>
      <c r="J58" s="178"/>
      <c r="K58" s="28"/>
      <c r="L58" s="28"/>
      <c r="M58" s="28"/>
      <c r="N58" s="79"/>
      <c r="O58" s="45"/>
    </row>
    <row r="59" spans="1:15">
      <c r="A59" s="260"/>
      <c r="B59" s="261"/>
      <c r="C59" s="261"/>
      <c r="D59" s="262"/>
      <c r="E59" s="262"/>
      <c r="F59" s="262"/>
      <c r="G59" s="178"/>
      <c r="H59" s="178"/>
      <c r="I59" s="178"/>
      <c r="J59" s="178"/>
      <c r="K59" s="28"/>
      <c r="L59" s="28"/>
      <c r="M59" s="28"/>
      <c r="N59" s="79"/>
      <c r="O59" s="45"/>
    </row>
    <row r="60" spans="1:15">
      <c r="A60" s="173"/>
      <c r="B60" s="174"/>
      <c r="C60" s="174"/>
      <c r="D60" s="175"/>
      <c r="E60" s="175"/>
      <c r="F60" s="175"/>
      <c r="G60" s="175"/>
      <c r="H60" s="175"/>
      <c r="I60" s="175"/>
      <c r="J60" s="175"/>
      <c r="K60" s="28"/>
      <c r="L60" s="28"/>
      <c r="M60" s="28"/>
      <c r="N60" s="79"/>
      <c r="O60" s="45"/>
    </row>
    <row r="61" spans="1:15">
      <c r="A61" s="87"/>
      <c r="B61" s="28"/>
      <c r="C61" s="28"/>
      <c r="D61" s="28"/>
      <c r="E61" s="179" t="s">
        <v>330</v>
      </c>
      <c r="F61" s="28"/>
      <c r="G61" s="28"/>
      <c r="H61" s="28"/>
      <c r="I61" s="28"/>
      <c r="J61" s="28"/>
      <c r="K61" s="28"/>
      <c r="L61" s="45"/>
      <c r="M61" s="28"/>
      <c r="N61" s="79"/>
      <c r="O61" s="45"/>
    </row>
    <row r="62" spans="1:15">
      <c r="A62" s="87"/>
      <c r="B62" s="28"/>
      <c r="C62" s="28"/>
      <c r="D62" s="28" t="s">
        <v>271</v>
      </c>
      <c r="E62" s="134"/>
      <c r="F62" s="28"/>
      <c r="G62" s="28"/>
      <c r="H62" s="28"/>
      <c r="I62" s="28"/>
      <c r="J62" s="28"/>
      <c r="K62" s="28"/>
      <c r="L62" s="28" t="s">
        <v>220</v>
      </c>
      <c r="M62" s="28"/>
      <c r="N62" s="79"/>
      <c r="O62" s="45"/>
    </row>
    <row r="63" spans="1:15">
      <c r="A63" s="87"/>
      <c r="B63" s="28"/>
      <c r="C63" s="28"/>
      <c r="D63" s="28" t="s">
        <v>272</v>
      </c>
      <c r="E63" s="134"/>
      <c r="F63" s="28"/>
      <c r="G63" s="28"/>
      <c r="H63" s="28"/>
      <c r="I63" s="28"/>
      <c r="J63" s="28"/>
      <c r="K63" s="28"/>
      <c r="L63" s="31"/>
      <c r="M63" s="31"/>
      <c r="N63" s="82"/>
      <c r="O63" s="45"/>
    </row>
    <row r="64" spans="1:15">
      <c r="A64" s="87"/>
      <c r="B64" s="28"/>
      <c r="C64" s="28"/>
      <c r="D64" s="28" t="s">
        <v>273</v>
      </c>
      <c r="E64" s="134"/>
      <c r="F64" s="28"/>
      <c r="G64" s="28"/>
      <c r="H64" s="28"/>
      <c r="I64" s="28"/>
      <c r="J64" s="28"/>
      <c r="K64" s="28"/>
      <c r="L64" s="31"/>
      <c r="M64" s="31"/>
      <c r="N64" s="82"/>
      <c r="O64" s="45"/>
    </row>
    <row r="65" spans="1:15">
      <c r="A65" s="87"/>
      <c r="B65" s="28"/>
      <c r="C65" s="28"/>
      <c r="D65" s="28" t="s">
        <v>274</v>
      </c>
      <c r="E65" s="134"/>
      <c r="F65" s="28"/>
      <c r="G65" s="28"/>
      <c r="H65" s="140" t="s">
        <v>324</v>
      </c>
      <c r="I65" s="39"/>
      <c r="J65" s="39"/>
      <c r="K65" s="28"/>
      <c r="L65" s="117"/>
      <c r="M65" s="117"/>
      <c r="N65" s="118"/>
      <c r="O65" s="45"/>
    </row>
    <row r="66" spans="1:15" ht="12.75" customHeight="1">
      <c r="A66" s="87"/>
      <c r="B66" s="28"/>
      <c r="C66" s="28"/>
      <c r="D66" s="28" t="s">
        <v>275</v>
      </c>
      <c r="E66" s="134"/>
      <c r="F66" s="28"/>
      <c r="G66" s="28"/>
      <c r="H66" s="259" t="str">
        <f>+"De las gallinas que hay en postura se han muerto un "&amp;VALUE(D69)&amp;"."</f>
        <v>De las gallinas que hay en postura se han muerto un 0.</v>
      </c>
      <c r="I66" s="259"/>
      <c r="J66" s="259"/>
      <c r="K66" s="30"/>
      <c r="L66" s="31"/>
      <c r="M66" s="31"/>
      <c r="N66" s="82"/>
      <c r="O66" s="45"/>
    </row>
    <row r="67" spans="1:15">
      <c r="A67" s="87"/>
      <c r="B67" s="28"/>
      <c r="C67" s="28"/>
      <c r="D67" s="28" t="s">
        <v>276</v>
      </c>
      <c r="E67" s="134"/>
      <c r="F67" s="28"/>
      <c r="G67" s="28"/>
      <c r="H67" s="259"/>
      <c r="I67" s="259"/>
      <c r="J67" s="259"/>
      <c r="K67" s="28"/>
      <c r="L67" s="31"/>
      <c r="M67" s="31"/>
      <c r="N67" s="82"/>
      <c r="O67" s="45"/>
    </row>
    <row r="68" spans="1:15">
      <c r="A68" s="47"/>
      <c r="B68" s="45"/>
      <c r="C68" s="45"/>
      <c r="D68" s="45"/>
      <c r="E68" s="93"/>
      <c r="F68" s="32"/>
      <c r="G68" s="32"/>
      <c r="H68" s="259"/>
      <c r="I68" s="259"/>
      <c r="J68" s="259"/>
      <c r="K68" s="45"/>
      <c r="L68" s="31"/>
      <c r="M68" s="31"/>
      <c r="N68" s="82"/>
      <c r="O68" s="45"/>
    </row>
    <row r="69" spans="1:15">
      <c r="A69" s="263" t="s">
        <v>330</v>
      </c>
      <c r="B69" s="264"/>
      <c r="C69" s="28" t="s">
        <v>221</v>
      </c>
      <c r="D69" s="135">
        <f>SUM(E62:E67)</f>
        <v>0</v>
      </c>
      <c r="E69" s="93"/>
      <c r="F69" s="32"/>
      <c r="G69" s="32"/>
      <c r="H69" s="259"/>
      <c r="I69" s="259"/>
      <c r="J69" s="259"/>
      <c r="K69" s="95"/>
      <c r="L69" s="31"/>
      <c r="M69" s="31"/>
      <c r="N69" s="82"/>
      <c r="O69" s="45"/>
    </row>
    <row r="70" spans="1:15">
      <c r="A70" s="87"/>
      <c r="B70" s="28"/>
      <c r="C70" s="28"/>
      <c r="D70" s="28"/>
      <c r="E70" s="28"/>
      <c r="F70" s="42"/>
      <c r="G70" s="42"/>
      <c r="H70" s="180"/>
      <c r="I70" s="42"/>
      <c r="J70" s="42"/>
      <c r="K70" s="28"/>
      <c r="L70" s="28"/>
      <c r="M70" s="28"/>
      <c r="N70" s="79"/>
      <c r="O70" s="45"/>
    </row>
    <row r="71" spans="1:15">
      <c r="A71" s="89" t="s">
        <v>247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79"/>
      <c r="O71" s="45"/>
    </row>
    <row r="72" spans="1:15">
      <c r="A72" s="8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79"/>
      <c r="O72" s="45"/>
    </row>
    <row r="73" spans="1:15">
      <c r="A73" s="87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79"/>
      <c r="O73" s="45"/>
    </row>
    <row r="74" spans="1:15">
      <c r="A74" s="88" t="s">
        <v>300</v>
      </c>
      <c r="B74" s="31"/>
      <c r="C74" s="31"/>
      <c r="D74" s="31"/>
      <c r="E74" s="28"/>
      <c r="F74" s="28"/>
      <c r="G74" s="28"/>
      <c r="H74" s="28"/>
      <c r="I74" s="28"/>
      <c r="J74" s="28"/>
      <c r="K74" s="28"/>
      <c r="L74" s="249"/>
      <c r="M74" s="249"/>
      <c r="N74" s="81"/>
      <c r="O74" s="45"/>
    </row>
    <row r="75" spans="1:15">
      <c r="A75" s="10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176"/>
      <c r="M75" s="176"/>
      <c r="N75" s="81"/>
      <c r="O75" s="45"/>
    </row>
    <row r="76" spans="1:15" ht="12.75" customHeight="1">
      <c r="A76" s="260" t="s">
        <v>312</v>
      </c>
      <c r="B76" s="261"/>
      <c r="C76" s="261"/>
      <c r="D76" s="262"/>
      <c r="E76" s="262"/>
      <c r="F76" s="262"/>
      <c r="G76" s="178"/>
      <c r="H76" s="178"/>
      <c r="I76" s="178"/>
      <c r="J76" s="178"/>
      <c r="K76" s="28"/>
      <c r="L76" s="28"/>
      <c r="M76" s="28"/>
      <c r="N76" s="79"/>
      <c r="O76" s="45"/>
    </row>
    <row r="77" spans="1:15">
      <c r="A77" s="260"/>
      <c r="B77" s="261"/>
      <c r="C77" s="261"/>
      <c r="D77" s="262"/>
      <c r="E77" s="262"/>
      <c r="F77" s="262"/>
      <c r="G77" s="178"/>
      <c r="H77" s="178"/>
      <c r="I77" s="178"/>
      <c r="J77" s="178"/>
      <c r="K77" s="28"/>
      <c r="L77" s="28"/>
      <c r="M77" s="28"/>
      <c r="N77" s="79"/>
      <c r="O77" s="45"/>
    </row>
    <row r="78" spans="1:15">
      <c r="A78" s="173"/>
      <c r="B78" s="174"/>
      <c r="C78" s="174"/>
      <c r="D78" s="175"/>
      <c r="E78" s="175"/>
      <c r="F78" s="175"/>
      <c r="G78" s="175"/>
      <c r="H78" s="175"/>
      <c r="I78" s="175"/>
      <c r="J78" s="175"/>
      <c r="K78" s="28"/>
      <c r="L78" s="28"/>
      <c r="M78" s="28"/>
      <c r="N78" s="79"/>
      <c r="O78" s="45"/>
    </row>
    <row r="79" spans="1:15">
      <c r="A79" s="87"/>
      <c r="B79" s="28"/>
      <c r="C79" s="28"/>
      <c r="D79" s="28"/>
      <c r="E79" s="179" t="s">
        <v>300</v>
      </c>
      <c r="F79" s="28"/>
      <c r="G79" s="28"/>
      <c r="H79" s="28"/>
      <c r="I79" s="28"/>
      <c r="J79" s="28"/>
      <c r="K79" s="28"/>
      <c r="L79" s="45"/>
      <c r="M79" s="28"/>
      <c r="N79" s="79"/>
      <c r="O79" s="45"/>
    </row>
    <row r="80" spans="1:15">
      <c r="A80" s="87"/>
      <c r="B80" s="28"/>
      <c r="C80" s="28"/>
      <c r="D80" s="28" t="s">
        <v>271</v>
      </c>
      <c r="E80" s="132"/>
      <c r="F80" s="28"/>
      <c r="G80" s="28"/>
      <c r="H80" s="28"/>
      <c r="I80" s="28"/>
      <c r="J80" s="28"/>
      <c r="K80" s="28"/>
      <c r="L80" s="28" t="s">
        <v>220</v>
      </c>
      <c r="M80" s="28"/>
      <c r="N80" s="79"/>
      <c r="O80" s="45"/>
    </row>
    <row r="81" spans="1:15">
      <c r="A81" s="87"/>
      <c r="B81" s="28"/>
      <c r="C81" s="28"/>
      <c r="D81" s="28" t="s">
        <v>272</v>
      </c>
      <c r="E81" s="132"/>
      <c r="F81" s="28"/>
      <c r="G81" s="28"/>
      <c r="H81" s="28"/>
      <c r="I81" s="28"/>
      <c r="J81" s="28"/>
      <c r="K81" s="28"/>
      <c r="L81" s="31"/>
      <c r="M81" s="31"/>
      <c r="N81" s="82"/>
      <c r="O81" s="45"/>
    </row>
    <row r="82" spans="1:15">
      <c r="A82" s="87"/>
      <c r="B82" s="28"/>
      <c r="C82" s="28"/>
      <c r="D82" s="28" t="s">
        <v>273</v>
      </c>
      <c r="E82" s="132"/>
      <c r="F82" s="28"/>
      <c r="G82" s="28"/>
      <c r="H82" s="28"/>
      <c r="I82" s="28"/>
      <c r="J82" s="28"/>
      <c r="K82" s="28"/>
      <c r="L82" s="31"/>
      <c r="M82" s="31"/>
      <c r="N82" s="82"/>
      <c r="O82" s="45"/>
    </row>
    <row r="83" spans="1:15">
      <c r="A83" s="87"/>
      <c r="B83" s="28"/>
      <c r="C83" s="28"/>
      <c r="D83" s="28" t="s">
        <v>274</v>
      </c>
      <c r="E83" s="132"/>
      <c r="F83" s="28"/>
      <c r="G83" s="28"/>
      <c r="H83" s="140" t="s">
        <v>324</v>
      </c>
      <c r="I83" s="39"/>
      <c r="J83" s="39"/>
      <c r="K83" s="28"/>
      <c r="L83" s="117"/>
      <c r="M83" s="117"/>
      <c r="N83" s="118"/>
      <c r="O83" s="45"/>
    </row>
    <row r="84" spans="1:15" ht="12.75" customHeight="1">
      <c r="A84" s="87"/>
      <c r="B84" s="28"/>
      <c r="C84" s="28"/>
      <c r="D84" s="28" t="s">
        <v>275</v>
      </c>
      <c r="E84" s="132"/>
      <c r="F84" s="28"/>
      <c r="G84" s="28"/>
      <c r="H84" s="259" t="str">
        <f>+"De las gallinas que hay en postura se han muerto un "&amp;VALUE(D87*100)&amp;"%."</f>
        <v>De las gallinas que hay en postura se han muerto un 0%.</v>
      </c>
      <c r="I84" s="259"/>
      <c r="J84" s="259"/>
      <c r="K84" s="30"/>
      <c r="L84" s="31"/>
      <c r="M84" s="31"/>
      <c r="N84" s="82"/>
      <c r="O84" s="45"/>
    </row>
    <row r="85" spans="1:15">
      <c r="A85" s="87"/>
      <c r="B85" s="28"/>
      <c r="C85" s="28"/>
      <c r="D85" s="28" t="s">
        <v>276</v>
      </c>
      <c r="E85" s="132"/>
      <c r="F85" s="28"/>
      <c r="G85" s="28"/>
      <c r="H85" s="259"/>
      <c r="I85" s="259"/>
      <c r="J85" s="259"/>
      <c r="K85" s="28"/>
      <c r="L85" s="31"/>
      <c r="M85" s="31"/>
      <c r="N85" s="82"/>
      <c r="O85" s="45"/>
    </row>
    <row r="86" spans="1:15">
      <c r="A86" s="47"/>
      <c r="B86" s="45"/>
      <c r="C86" s="45"/>
      <c r="D86" s="45"/>
      <c r="E86" s="93"/>
      <c r="F86" s="32"/>
      <c r="G86" s="32"/>
      <c r="H86" s="259"/>
      <c r="I86" s="259"/>
      <c r="J86" s="259"/>
      <c r="K86" s="45"/>
      <c r="L86" s="31"/>
      <c r="M86" s="31"/>
      <c r="N86" s="82"/>
      <c r="O86" s="45"/>
    </row>
    <row r="87" spans="1:15">
      <c r="A87" s="263" t="s">
        <v>300</v>
      </c>
      <c r="B87" s="264"/>
      <c r="C87" s="28" t="s">
        <v>221</v>
      </c>
      <c r="D87" s="133">
        <f>IF(SUM(E80:E85)=0,,AVERAGE(E80:E85))</f>
        <v>0</v>
      </c>
      <c r="E87" s="93"/>
      <c r="F87" s="32"/>
      <c r="G87" s="32"/>
      <c r="H87" s="259"/>
      <c r="I87" s="259"/>
      <c r="J87" s="259"/>
      <c r="K87" s="95"/>
      <c r="L87" s="31"/>
      <c r="M87" s="31"/>
      <c r="N87" s="82"/>
      <c r="O87" s="45"/>
    </row>
    <row r="88" spans="1:15">
      <c r="A88" s="87"/>
      <c r="B88" s="28"/>
      <c r="C88" s="28"/>
      <c r="D88" s="28"/>
      <c r="E88" s="28"/>
      <c r="F88" s="42"/>
      <c r="G88" s="42"/>
      <c r="H88" s="42"/>
      <c r="I88" s="42"/>
      <c r="J88" s="42"/>
      <c r="K88" s="28"/>
      <c r="L88" s="28"/>
      <c r="M88" s="28"/>
      <c r="N88" s="79"/>
      <c r="O88" s="45"/>
    </row>
    <row r="89" spans="1:15">
      <c r="A89" s="89" t="s">
        <v>247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79"/>
      <c r="O89" s="45"/>
    </row>
    <row r="90" spans="1:15">
      <c r="A90" s="87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79"/>
      <c r="O90" s="45"/>
    </row>
    <row r="91" spans="1:15">
      <c r="A91" s="87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79"/>
      <c r="O91" s="45"/>
    </row>
    <row r="92" spans="1:15">
      <c r="A92" s="88" t="s">
        <v>328</v>
      </c>
      <c r="B92" s="31"/>
      <c r="C92" s="31"/>
      <c r="D92" s="31"/>
      <c r="E92" s="28"/>
      <c r="F92" s="28"/>
      <c r="G92" s="28"/>
      <c r="H92" s="28"/>
      <c r="I92" s="28"/>
      <c r="J92" s="28"/>
      <c r="K92" s="28"/>
      <c r="L92" s="249"/>
      <c r="M92" s="249"/>
      <c r="N92" s="81"/>
      <c r="O92" s="45"/>
    </row>
    <row r="93" spans="1:15">
      <c r="A93" s="10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176"/>
      <c r="M93" s="176"/>
      <c r="N93" s="81"/>
      <c r="O93" s="45"/>
    </row>
    <row r="94" spans="1:15" ht="12.75" customHeight="1">
      <c r="A94" s="260" t="s">
        <v>326</v>
      </c>
      <c r="B94" s="261"/>
      <c r="C94" s="261"/>
      <c r="D94" s="262"/>
      <c r="E94" s="262"/>
      <c r="F94" s="262"/>
      <c r="G94" s="178"/>
      <c r="H94" s="178"/>
      <c r="I94" s="178"/>
      <c r="J94" s="178"/>
      <c r="K94" s="28"/>
      <c r="L94" s="28"/>
      <c r="M94" s="28"/>
      <c r="N94" s="79"/>
      <c r="O94" s="45"/>
    </row>
    <row r="95" spans="1:15">
      <c r="A95" s="260"/>
      <c r="B95" s="261"/>
      <c r="C95" s="261"/>
      <c r="D95" s="262"/>
      <c r="E95" s="262"/>
      <c r="F95" s="262"/>
      <c r="G95" s="178"/>
      <c r="H95" s="178"/>
      <c r="I95" s="178"/>
      <c r="J95" s="178"/>
      <c r="K95" s="28"/>
      <c r="L95" s="28"/>
      <c r="M95" s="28"/>
      <c r="N95" s="79"/>
      <c r="O95" s="45"/>
    </row>
    <row r="96" spans="1:15">
      <c r="A96" s="173"/>
      <c r="B96" s="174"/>
      <c r="C96" s="174"/>
      <c r="D96" s="175"/>
      <c r="E96" s="175"/>
      <c r="F96" s="175"/>
      <c r="G96" s="175"/>
      <c r="H96" s="175"/>
      <c r="I96" s="175"/>
      <c r="J96" s="175"/>
      <c r="K96" s="28"/>
      <c r="L96" s="28"/>
      <c r="M96" s="28"/>
      <c r="N96" s="79"/>
      <c r="O96" s="45"/>
    </row>
    <row r="97" spans="1:15">
      <c r="A97" s="87"/>
      <c r="B97" s="28"/>
      <c r="C97" s="28"/>
      <c r="D97" s="28"/>
      <c r="E97" s="179" t="s">
        <v>327</v>
      </c>
      <c r="F97" s="28"/>
      <c r="G97" s="28"/>
      <c r="H97" s="28"/>
      <c r="I97" s="28"/>
      <c r="J97" s="28"/>
      <c r="K97" s="28"/>
      <c r="L97" s="45"/>
      <c r="M97" s="28"/>
      <c r="N97" s="79"/>
      <c r="O97" s="45"/>
    </row>
    <row r="98" spans="1:15">
      <c r="A98" s="87"/>
      <c r="B98" s="28"/>
      <c r="C98" s="28"/>
      <c r="D98" s="28" t="s">
        <v>271</v>
      </c>
      <c r="E98" s="137"/>
      <c r="F98" s="28"/>
      <c r="G98" s="28"/>
      <c r="H98" s="28"/>
      <c r="I98" s="28"/>
      <c r="J98" s="28"/>
      <c r="K98" s="28"/>
      <c r="L98" s="28" t="s">
        <v>220</v>
      </c>
      <c r="M98" s="28"/>
      <c r="N98" s="79"/>
      <c r="O98" s="45"/>
    </row>
    <row r="99" spans="1:15">
      <c r="A99" s="87"/>
      <c r="B99" s="28"/>
      <c r="C99" s="28"/>
      <c r="D99" s="28" t="s">
        <v>272</v>
      </c>
      <c r="E99" s="137"/>
      <c r="F99" s="28"/>
      <c r="G99" s="28"/>
      <c r="H99" s="28"/>
      <c r="I99" s="28"/>
      <c r="J99" s="28"/>
      <c r="K99" s="28"/>
      <c r="L99" s="31"/>
      <c r="M99" s="31"/>
      <c r="N99" s="82"/>
      <c r="O99" s="45"/>
    </row>
    <row r="100" spans="1:15">
      <c r="A100" s="87"/>
      <c r="B100" s="28"/>
      <c r="C100" s="28"/>
      <c r="D100" s="28" t="s">
        <v>273</v>
      </c>
      <c r="E100" s="137"/>
      <c r="F100" s="28"/>
      <c r="G100" s="28"/>
      <c r="H100" s="28"/>
      <c r="I100" s="28"/>
      <c r="J100" s="28"/>
      <c r="K100" s="28"/>
      <c r="L100" s="31"/>
      <c r="M100" s="31"/>
      <c r="N100" s="82"/>
      <c r="O100" s="45"/>
    </row>
    <row r="101" spans="1:15">
      <c r="A101" s="87"/>
      <c r="B101" s="28"/>
      <c r="C101" s="28"/>
      <c r="D101" s="28" t="s">
        <v>274</v>
      </c>
      <c r="E101" s="137"/>
      <c r="F101" s="28"/>
      <c r="G101" s="28"/>
      <c r="H101" s="140" t="s">
        <v>324</v>
      </c>
      <c r="I101" s="39"/>
      <c r="J101" s="39"/>
      <c r="K101" s="28"/>
      <c r="L101" s="117"/>
      <c r="M101" s="117"/>
      <c r="N101" s="118"/>
      <c r="O101" s="45"/>
    </row>
    <row r="102" spans="1:15" ht="12.75" customHeight="1">
      <c r="A102" s="87"/>
      <c r="B102" s="28"/>
      <c r="C102" s="28"/>
      <c r="D102" s="28" t="s">
        <v>275</v>
      </c>
      <c r="E102" s="137"/>
      <c r="F102" s="28"/>
      <c r="G102" s="28"/>
      <c r="H102" s="259" t="str">
        <f>+"El costo invertido a las gallinas muertas fue de  $"&amp;VALUE(D105)&amp;"."</f>
        <v>El costo invertido a las gallinas muertas fue de  $0.</v>
      </c>
      <c r="I102" s="259"/>
      <c r="J102" s="259"/>
      <c r="K102" s="30"/>
      <c r="L102" s="31"/>
      <c r="M102" s="31"/>
      <c r="N102" s="82"/>
      <c r="O102" s="45"/>
    </row>
    <row r="103" spans="1:15">
      <c r="A103" s="87"/>
      <c r="B103" s="28"/>
      <c r="C103" s="28"/>
      <c r="D103" s="28" t="s">
        <v>276</v>
      </c>
      <c r="E103" s="137"/>
      <c r="F103" s="28"/>
      <c r="G103" s="28"/>
      <c r="H103" s="259"/>
      <c r="I103" s="259"/>
      <c r="J103" s="259"/>
      <c r="K103" s="28"/>
      <c r="L103" s="31"/>
      <c r="M103" s="31"/>
      <c r="N103" s="82"/>
      <c r="O103" s="45"/>
    </row>
    <row r="104" spans="1:15">
      <c r="A104" s="47"/>
      <c r="B104" s="45"/>
      <c r="C104" s="45"/>
      <c r="D104" s="45"/>
      <c r="E104" s="93"/>
      <c r="F104" s="32"/>
      <c r="G104" s="32"/>
      <c r="H104" s="259"/>
      <c r="I104" s="259"/>
      <c r="J104" s="259"/>
      <c r="K104" s="45"/>
      <c r="L104" s="31"/>
      <c r="M104" s="31"/>
      <c r="N104" s="82"/>
      <c r="O104" s="45"/>
    </row>
    <row r="105" spans="1:15">
      <c r="A105" s="263" t="s">
        <v>327</v>
      </c>
      <c r="B105" s="264"/>
      <c r="C105" s="28" t="s">
        <v>221</v>
      </c>
      <c r="D105" s="136">
        <f>SUM(E98:E103)</f>
        <v>0</v>
      </c>
      <c r="E105" s="93"/>
      <c r="F105" s="32"/>
      <c r="G105" s="32"/>
      <c r="H105" s="259"/>
      <c r="I105" s="259"/>
      <c r="J105" s="259"/>
      <c r="K105" s="95"/>
      <c r="L105" s="31"/>
      <c r="M105" s="31"/>
      <c r="N105" s="82"/>
      <c r="O105" s="45"/>
    </row>
    <row r="106" spans="1:15">
      <c r="A106" s="87"/>
      <c r="B106" s="28"/>
      <c r="C106" s="28"/>
      <c r="D106" s="28"/>
      <c r="E106" s="28"/>
      <c r="F106" s="42"/>
      <c r="G106" s="42"/>
      <c r="H106" s="42"/>
      <c r="I106" s="42"/>
      <c r="J106" s="42"/>
      <c r="K106" s="28"/>
      <c r="L106" s="28"/>
      <c r="M106" s="28"/>
      <c r="N106" s="79"/>
      <c r="O106" s="45"/>
    </row>
    <row r="107" spans="1:15">
      <c r="A107" s="89" t="s">
        <v>247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79"/>
      <c r="O107" s="45"/>
    </row>
    <row r="108" spans="1:15">
      <c r="A108" s="8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79"/>
      <c r="O108" s="45"/>
    </row>
    <row r="109" spans="1:15">
      <c r="A109" s="87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79"/>
      <c r="O109" s="45"/>
    </row>
    <row r="110" spans="1:15">
      <c r="A110" s="88" t="s">
        <v>263</v>
      </c>
      <c r="B110" s="31"/>
      <c r="C110" s="31"/>
      <c r="D110" s="31"/>
      <c r="E110" s="28"/>
      <c r="F110" s="28"/>
      <c r="G110" s="28"/>
      <c r="H110" s="28"/>
      <c r="I110" s="28"/>
      <c r="J110" s="28"/>
      <c r="K110" s="28"/>
      <c r="L110" s="249"/>
      <c r="M110" s="249"/>
      <c r="N110" s="81"/>
      <c r="O110" s="45"/>
    </row>
    <row r="111" spans="1:15">
      <c r="A111" s="10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176"/>
      <c r="M111" s="176"/>
      <c r="N111" s="81"/>
      <c r="O111" s="45"/>
    </row>
    <row r="112" spans="1:15" ht="12.75" customHeight="1">
      <c r="A112" s="260" t="s">
        <v>313</v>
      </c>
      <c r="B112" s="261"/>
      <c r="C112" s="261"/>
      <c r="D112" s="262"/>
      <c r="E112" s="262"/>
      <c r="F112" s="262"/>
      <c r="G112" s="178"/>
      <c r="H112" s="178"/>
      <c r="I112" s="178"/>
      <c r="J112" s="178"/>
      <c r="K112" s="28"/>
      <c r="L112" s="28"/>
      <c r="M112" s="28"/>
      <c r="N112" s="79"/>
      <c r="O112" s="45"/>
    </row>
    <row r="113" spans="1:15">
      <c r="A113" s="260"/>
      <c r="B113" s="261"/>
      <c r="C113" s="261"/>
      <c r="D113" s="262"/>
      <c r="E113" s="262"/>
      <c r="F113" s="262"/>
      <c r="G113" s="178"/>
      <c r="H113" s="178"/>
      <c r="I113" s="178"/>
      <c r="J113" s="178"/>
      <c r="K113" s="28"/>
      <c r="L113" s="28"/>
      <c r="M113" s="28"/>
      <c r="N113" s="79"/>
      <c r="O113" s="45"/>
    </row>
    <row r="114" spans="1:15">
      <c r="A114" s="173"/>
      <c r="B114" s="174"/>
      <c r="C114" s="174"/>
      <c r="D114" s="175"/>
      <c r="E114" s="175"/>
      <c r="F114" s="175"/>
      <c r="G114" s="175"/>
      <c r="H114" s="175"/>
      <c r="I114" s="175"/>
      <c r="J114" s="175"/>
      <c r="K114" s="28"/>
      <c r="L114" s="28"/>
      <c r="M114" s="28"/>
      <c r="N114" s="79"/>
      <c r="O114" s="45"/>
    </row>
    <row r="115" spans="1:15">
      <c r="A115" s="87"/>
      <c r="B115" s="28"/>
      <c r="C115" s="28"/>
      <c r="D115" s="28"/>
      <c r="E115" s="28" t="s">
        <v>301</v>
      </c>
      <c r="F115" s="28"/>
      <c r="G115" s="28"/>
      <c r="H115" s="28"/>
      <c r="I115" s="28"/>
      <c r="J115" s="28"/>
      <c r="K115" s="28"/>
      <c r="L115" s="28"/>
      <c r="M115" s="28"/>
      <c r="N115" s="79"/>
      <c r="O115" s="45"/>
    </row>
    <row r="116" spans="1:15">
      <c r="A116" s="87"/>
      <c r="B116" s="28"/>
      <c r="C116" s="28"/>
      <c r="D116" s="28" t="s">
        <v>271</v>
      </c>
      <c r="E116" s="134"/>
      <c r="F116" s="28"/>
      <c r="G116" s="28"/>
      <c r="H116" s="28"/>
      <c r="I116" s="28"/>
      <c r="J116" s="28"/>
      <c r="K116" s="28"/>
      <c r="L116" s="28"/>
      <c r="M116" s="28"/>
      <c r="N116" s="79"/>
      <c r="O116" s="45"/>
    </row>
    <row r="117" spans="1:15">
      <c r="A117" s="87"/>
      <c r="B117" s="28"/>
      <c r="C117" s="28"/>
      <c r="D117" s="28" t="s">
        <v>272</v>
      </c>
      <c r="E117" s="134"/>
      <c r="F117" s="28"/>
      <c r="G117" s="28"/>
      <c r="H117" s="28"/>
      <c r="I117" s="28"/>
      <c r="J117" s="28"/>
      <c r="K117" s="28"/>
      <c r="L117" s="28" t="s">
        <v>220</v>
      </c>
      <c r="M117" s="28"/>
      <c r="N117" s="79"/>
      <c r="O117" s="45"/>
    </row>
    <row r="118" spans="1:15">
      <c r="A118" s="87"/>
      <c r="B118" s="28"/>
      <c r="C118" s="28"/>
      <c r="D118" s="28" t="s">
        <v>273</v>
      </c>
      <c r="E118" s="134"/>
      <c r="F118" s="28"/>
      <c r="G118" s="28"/>
      <c r="H118" s="28"/>
      <c r="I118" s="28"/>
      <c r="J118" s="28"/>
      <c r="K118" s="28"/>
      <c r="L118" s="31"/>
      <c r="M118" s="31"/>
      <c r="N118" s="82"/>
      <c r="O118" s="45"/>
    </row>
    <row r="119" spans="1:15">
      <c r="A119" s="87"/>
      <c r="B119" s="28"/>
      <c r="C119" s="28"/>
      <c r="D119" s="28" t="s">
        <v>274</v>
      </c>
      <c r="E119" s="134"/>
      <c r="F119" s="28"/>
      <c r="G119" s="28"/>
      <c r="H119" s="140" t="s">
        <v>324</v>
      </c>
      <c r="I119" s="39"/>
      <c r="J119" s="39"/>
      <c r="K119" s="28"/>
      <c r="L119" s="31"/>
      <c r="M119" s="31"/>
      <c r="N119" s="82"/>
      <c r="O119" s="45"/>
    </row>
    <row r="120" spans="1:15" ht="12.75" customHeight="1">
      <c r="A120" s="87"/>
      <c r="B120" s="28"/>
      <c r="C120" s="28"/>
      <c r="D120" s="28" t="s">
        <v>275</v>
      </c>
      <c r="E120" s="134"/>
      <c r="F120" s="28"/>
      <c r="G120" s="28"/>
      <c r="H120" s="259" t="str">
        <f>+"El porcentaje de postura es de "&amp;VALUE(D123)&amp;"  huevos al día por gallina."</f>
        <v>El porcentaje de postura es de 0  huevos al día por gallina.</v>
      </c>
      <c r="I120" s="259"/>
      <c r="J120" s="259"/>
      <c r="K120" s="30"/>
      <c r="L120" s="31"/>
      <c r="M120" s="31"/>
      <c r="N120" s="82"/>
      <c r="O120" s="45"/>
    </row>
    <row r="121" spans="1:15">
      <c r="A121" s="87"/>
      <c r="B121" s="28"/>
      <c r="C121" s="28"/>
      <c r="D121" s="28" t="s">
        <v>276</v>
      </c>
      <c r="E121" s="134"/>
      <c r="F121" s="28"/>
      <c r="G121" s="28"/>
      <c r="H121" s="259"/>
      <c r="I121" s="259"/>
      <c r="J121" s="259"/>
      <c r="K121" s="28"/>
      <c r="L121" s="31"/>
      <c r="M121" s="31"/>
      <c r="N121" s="82"/>
      <c r="O121" s="45"/>
    </row>
    <row r="122" spans="1:15">
      <c r="A122" s="47"/>
      <c r="B122" s="45"/>
      <c r="C122" s="45"/>
      <c r="D122" s="93"/>
      <c r="E122" s="93"/>
      <c r="F122" s="32"/>
      <c r="G122" s="32"/>
      <c r="H122" s="259"/>
      <c r="I122" s="259"/>
      <c r="J122" s="259"/>
      <c r="K122" s="45"/>
      <c r="L122" s="31"/>
      <c r="M122" s="31"/>
      <c r="N122" s="82"/>
      <c r="O122" s="45"/>
    </row>
    <row r="123" spans="1:15">
      <c r="A123" s="263" t="s">
        <v>263</v>
      </c>
      <c r="B123" s="264"/>
      <c r="C123" s="28" t="s">
        <v>221</v>
      </c>
      <c r="D123" s="135">
        <f>IF(SUM(E116:E121)=0,,AVERAGE(E116:E121))</f>
        <v>0</v>
      </c>
      <c r="E123" s="93"/>
      <c r="F123" s="32"/>
      <c r="G123" s="32"/>
      <c r="H123" s="259"/>
      <c r="I123" s="259"/>
      <c r="J123" s="259"/>
      <c r="K123" s="96"/>
      <c r="L123" s="31"/>
      <c r="M123" s="31"/>
      <c r="N123" s="82"/>
      <c r="O123" s="45"/>
    </row>
    <row r="124" spans="1:15">
      <c r="A124" s="87"/>
      <c r="B124" s="28"/>
      <c r="C124" s="28"/>
      <c r="D124" s="28"/>
      <c r="E124" s="28"/>
      <c r="F124" s="42"/>
      <c r="G124" s="42"/>
      <c r="H124" s="42"/>
      <c r="I124" s="42"/>
      <c r="J124" s="42"/>
      <c r="K124" s="28"/>
      <c r="L124" s="28"/>
      <c r="M124" s="28"/>
      <c r="N124" s="79"/>
      <c r="O124" s="45"/>
    </row>
    <row r="125" spans="1:15">
      <c r="A125" s="89" t="s">
        <v>247</v>
      </c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79"/>
      <c r="O125" s="45"/>
    </row>
    <row r="126" spans="1:15">
      <c r="A126" s="87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79"/>
      <c r="O126" s="45"/>
    </row>
    <row r="127" spans="1:15">
      <c r="A127" s="87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79"/>
      <c r="O127" s="45"/>
    </row>
    <row r="128" spans="1:15">
      <c r="A128" s="88" t="s">
        <v>283</v>
      </c>
      <c r="B128" s="31"/>
      <c r="C128" s="31"/>
      <c r="D128" s="31"/>
      <c r="E128" s="28"/>
      <c r="F128" s="28"/>
      <c r="G128" s="28"/>
      <c r="H128" s="28"/>
      <c r="I128" s="28"/>
      <c r="J128" s="28"/>
      <c r="K128" s="28"/>
      <c r="L128" s="249"/>
      <c r="M128" s="249"/>
      <c r="N128" s="81"/>
      <c r="O128" s="45"/>
    </row>
    <row r="129" spans="1:15">
      <c r="A129" s="87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45"/>
      <c r="M129" s="45"/>
      <c r="N129" s="119"/>
      <c r="O129" s="45"/>
    </row>
    <row r="130" spans="1:15" ht="12.75" customHeight="1">
      <c r="A130" s="260" t="s">
        <v>314</v>
      </c>
      <c r="B130" s="261"/>
      <c r="C130" s="261"/>
      <c r="D130" s="262"/>
      <c r="E130" s="262"/>
      <c r="F130" s="262"/>
      <c r="G130" s="178"/>
      <c r="H130" s="178"/>
      <c r="I130" s="178"/>
      <c r="J130" s="178"/>
      <c r="K130" s="28"/>
      <c r="L130" s="45"/>
      <c r="M130" s="45"/>
      <c r="N130" s="119"/>
      <c r="O130" s="45"/>
    </row>
    <row r="131" spans="1:15" ht="12.75" customHeight="1">
      <c r="A131" s="260"/>
      <c r="B131" s="261"/>
      <c r="C131" s="261"/>
      <c r="D131" s="262"/>
      <c r="E131" s="262"/>
      <c r="F131" s="262"/>
      <c r="G131" s="178"/>
      <c r="H131" s="178"/>
      <c r="I131" s="178"/>
      <c r="J131" s="178"/>
      <c r="K131" s="28"/>
      <c r="L131" s="45"/>
      <c r="M131" s="45"/>
      <c r="N131" s="119"/>
      <c r="O131" s="45"/>
    </row>
    <row r="132" spans="1:15">
      <c r="A132" s="173"/>
      <c r="B132" s="174"/>
      <c r="C132" s="174"/>
      <c r="D132" s="175"/>
      <c r="E132" s="175"/>
      <c r="F132" s="175"/>
      <c r="G132" s="175"/>
      <c r="H132" s="175"/>
      <c r="I132" s="175"/>
      <c r="J132" s="175"/>
      <c r="K132" s="28"/>
      <c r="L132" s="45"/>
      <c r="M132" s="45"/>
      <c r="N132" s="119"/>
      <c r="O132" s="45"/>
    </row>
    <row r="133" spans="1:15">
      <c r="A133" s="173"/>
      <c r="B133" s="174"/>
      <c r="C133" s="174"/>
      <c r="D133" s="28"/>
      <c r="E133" s="28" t="s">
        <v>331</v>
      </c>
      <c r="F133" s="175"/>
      <c r="G133" s="175"/>
      <c r="H133" s="175"/>
      <c r="I133" s="175"/>
      <c r="J133" s="175"/>
      <c r="K133" s="28"/>
      <c r="L133" s="45"/>
      <c r="M133" s="45"/>
      <c r="N133" s="119"/>
      <c r="O133" s="45"/>
    </row>
    <row r="134" spans="1:15">
      <c r="A134" s="173"/>
      <c r="B134" s="174"/>
      <c r="C134" s="174"/>
      <c r="D134" s="28" t="s">
        <v>271</v>
      </c>
      <c r="E134" s="134"/>
      <c r="F134" s="175"/>
      <c r="G134" s="175"/>
      <c r="H134" s="175"/>
      <c r="I134" s="175"/>
      <c r="J134" s="175"/>
      <c r="K134" s="28"/>
      <c r="L134" s="45"/>
      <c r="M134" s="45"/>
      <c r="N134" s="119"/>
      <c r="O134" s="45"/>
    </row>
    <row r="135" spans="1:15">
      <c r="A135" s="173"/>
      <c r="B135" s="174"/>
      <c r="C135" s="174"/>
      <c r="D135" s="28" t="s">
        <v>272</v>
      </c>
      <c r="E135" s="134"/>
      <c r="F135" s="175"/>
      <c r="G135" s="175"/>
      <c r="H135" s="175"/>
      <c r="I135" s="175"/>
      <c r="J135" s="175"/>
      <c r="K135" s="28"/>
      <c r="L135" s="28" t="s">
        <v>220</v>
      </c>
      <c r="M135" s="28"/>
      <c r="N135" s="79"/>
      <c r="O135" s="45"/>
    </row>
    <row r="136" spans="1:15">
      <c r="A136" s="173"/>
      <c r="B136" s="174"/>
      <c r="C136" s="174"/>
      <c r="D136" s="28" t="s">
        <v>273</v>
      </c>
      <c r="E136" s="134"/>
      <c r="F136" s="175"/>
      <c r="G136" s="175"/>
      <c r="H136" s="175"/>
      <c r="I136" s="175"/>
      <c r="J136" s="175"/>
      <c r="K136" s="28"/>
      <c r="L136" s="31"/>
      <c r="M136" s="31"/>
      <c r="N136" s="82"/>
      <c r="O136" s="45"/>
    </row>
    <row r="137" spans="1:15">
      <c r="A137" s="173"/>
      <c r="B137" s="174"/>
      <c r="C137" s="174"/>
      <c r="D137" s="28" t="s">
        <v>274</v>
      </c>
      <c r="E137" s="134"/>
      <c r="F137" s="175"/>
      <c r="G137" s="175"/>
      <c r="H137" s="140" t="s">
        <v>324</v>
      </c>
      <c r="I137" s="39"/>
      <c r="J137" s="39"/>
      <c r="K137" s="28"/>
      <c r="L137" s="31"/>
      <c r="M137" s="31"/>
      <c r="N137" s="82"/>
      <c r="O137" s="45"/>
    </row>
    <row r="138" spans="1:15" ht="12.75" customHeight="1">
      <c r="A138" s="173"/>
      <c r="B138" s="174"/>
      <c r="C138" s="174"/>
      <c r="D138" s="28" t="s">
        <v>275</v>
      </c>
      <c r="E138" s="134"/>
      <c r="F138" s="175"/>
      <c r="G138" s="175"/>
      <c r="H138" s="259" t="str">
        <f>+"El peso en promedio de una caja recolectada es de "&amp;VALUE(D141)&amp;" KG."</f>
        <v>El peso en promedio de una caja recolectada es de 0 KG.</v>
      </c>
      <c r="I138" s="259"/>
      <c r="J138" s="259"/>
      <c r="K138" s="28"/>
      <c r="L138" s="31"/>
      <c r="M138" s="31"/>
      <c r="N138" s="82"/>
      <c r="O138" s="45"/>
    </row>
    <row r="139" spans="1:15" ht="12.75" customHeight="1">
      <c r="A139" s="173"/>
      <c r="B139" s="174"/>
      <c r="C139" s="174"/>
      <c r="D139" s="28" t="s">
        <v>276</v>
      </c>
      <c r="E139" s="134"/>
      <c r="F139" s="175"/>
      <c r="G139" s="175"/>
      <c r="H139" s="259"/>
      <c r="I139" s="259"/>
      <c r="J139" s="259"/>
      <c r="K139" s="28"/>
      <c r="L139" s="31"/>
      <c r="M139" s="31"/>
      <c r="N139" s="82"/>
      <c r="O139" s="45"/>
    </row>
    <row r="140" spans="1:15">
      <c r="A140" s="173"/>
      <c r="B140" s="174"/>
      <c r="C140" s="174"/>
      <c r="D140" s="175"/>
      <c r="E140" s="175"/>
      <c r="F140" s="175"/>
      <c r="G140" s="175"/>
      <c r="H140" s="259"/>
      <c r="I140" s="259"/>
      <c r="J140" s="259"/>
      <c r="K140" s="28"/>
      <c r="L140" s="31"/>
      <c r="M140" s="31"/>
      <c r="N140" s="82"/>
      <c r="O140" s="45"/>
    </row>
    <row r="141" spans="1:15">
      <c r="A141" s="263" t="s">
        <v>293</v>
      </c>
      <c r="B141" s="264"/>
      <c r="C141" s="28" t="s">
        <v>221</v>
      </c>
      <c r="D141" s="135">
        <f>IF(SUM(E134:E139)=0,,AVERAGE(E134:E139))</f>
        <v>0</v>
      </c>
      <c r="E141" s="93"/>
      <c r="F141" s="32"/>
      <c r="G141" s="32"/>
      <c r="H141" s="259"/>
      <c r="I141" s="259"/>
      <c r="J141" s="259"/>
      <c r="K141" s="104"/>
      <c r="L141" s="31"/>
      <c r="M141" s="31"/>
      <c r="N141" s="82"/>
      <c r="O141" s="45"/>
    </row>
    <row r="142" spans="1:15">
      <c r="A142" s="87"/>
      <c r="B142" s="28"/>
      <c r="C142" s="28"/>
      <c r="D142" s="93"/>
      <c r="E142" s="93"/>
      <c r="F142" s="32"/>
      <c r="G142" s="32"/>
      <c r="H142" s="32"/>
      <c r="I142" s="32"/>
      <c r="J142" s="32"/>
      <c r="K142" s="109"/>
      <c r="L142" s="28"/>
      <c r="M142" s="28"/>
      <c r="N142" s="79"/>
      <c r="O142" s="45"/>
    </row>
    <row r="143" spans="1:15">
      <c r="A143" s="87"/>
      <c r="B143" s="28"/>
      <c r="C143" s="28"/>
      <c r="D143" s="78"/>
      <c r="E143" s="179"/>
      <c r="F143" s="78"/>
      <c r="G143" s="78"/>
      <c r="H143" s="78"/>
      <c r="I143" s="78"/>
      <c r="J143" s="78"/>
      <c r="K143" s="110"/>
      <c r="L143" s="28"/>
      <c r="M143" s="28"/>
      <c r="N143" s="79"/>
      <c r="O143" s="45"/>
    </row>
    <row r="144" spans="1:15">
      <c r="A144" s="89" t="s">
        <v>246</v>
      </c>
      <c r="B144" s="28"/>
      <c r="C144" s="28"/>
      <c r="D144" s="28"/>
      <c r="E144" s="28"/>
      <c r="F144" s="78"/>
      <c r="G144" s="78"/>
      <c r="H144" s="78"/>
      <c r="I144" s="78"/>
      <c r="J144" s="78"/>
      <c r="K144" s="28"/>
      <c r="L144" s="28"/>
      <c r="M144" s="28"/>
      <c r="N144" s="79"/>
      <c r="O144" s="45"/>
    </row>
    <row r="145" spans="1:15">
      <c r="A145" s="87"/>
      <c r="B145" s="28"/>
      <c r="C145" s="28"/>
      <c r="D145" s="28"/>
      <c r="E145" s="28"/>
      <c r="F145" s="78"/>
      <c r="G145" s="78"/>
      <c r="H145" s="78"/>
      <c r="I145" s="78"/>
      <c r="J145" s="78"/>
      <c r="K145" s="77"/>
      <c r="L145" s="28"/>
      <c r="M145" s="28"/>
      <c r="N145" s="79"/>
      <c r="O145" s="45"/>
    </row>
    <row r="146" spans="1:15">
      <c r="A146" s="87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79"/>
      <c r="O146" s="45"/>
    </row>
    <row r="147" spans="1:15">
      <c r="A147" s="88" t="s">
        <v>282</v>
      </c>
      <c r="B147" s="31"/>
      <c r="C147" s="31"/>
      <c r="D147" s="31"/>
      <c r="E147" s="28"/>
      <c r="F147" s="28"/>
      <c r="G147" s="28"/>
      <c r="H147" s="28"/>
      <c r="I147" s="28"/>
      <c r="J147" s="28"/>
      <c r="K147" s="28"/>
      <c r="L147" s="28"/>
      <c r="M147" s="28"/>
      <c r="N147" s="79"/>
      <c r="O147" s="45"/>
    </row>
    <row r="148" spans="1:15">
      <c r="A148" s="10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79"/>
      <c r="O148" s="45"/>
    </row>
    <row r="149" spans="1:15" ht="12.75" customHeight="1">
      <c r="A149" s="246" t="s">
        <v>315</v>
      </c>
      <c r="B149" s="247"/>
      <c r="C149" s="247"/>
      <c r="D149" s="248"/>
      <c r="E149" s="248"/>
      <c r="F149" s="248"/>
      <c r="G149" s="175"/>
      <c r="H149" s="175"/>
      <c r="I149" s="175"/>
      <c r="J149" s="175"/>
      <c r="K149" s="28"/>
      <c r="L149" s="28"/>
      <c r="M149" s="28"/>
      <c r="N149" s="79"/>
      <c r="O149" s="45"/>
    </row>
    <row r="150" spans="1:15">
      <c r="A150" s="246"/>
      <c r="B150" s="247"/>
      <c r="C150" s="247"/>
      <c r="D150" s="248"/>
      <c r="E150" s="248"/>
      <c r="F150" s="248"/>
      <c r="G150" s="175"/>
      <c r="H150" s="175"/>
      <c r="I150" s="175"/>
      <c r="J150" s="175"/>
      <c r="K150" s="28"/>
      <c r="L150" s="28"/>
      <c r="M150" s="28"/>
      <c r="N150" s="79"/>
      <c r="O150" s="45"/>
    </row>
    <row r="151" spans="1:15" ht="12.75" customHeight="1">
      <c r="A151" s="173"/>
      <c r="B151" s="174"/>
      <c r="C151" s="174"/>
      <c r="D151" s="175"/>
      <c r="E151" s="175"/>
      <c r="F151" s="175"/>
      <c r="G151" s="175"/>
      <c r="H151" s="175"/>
      <c r="I151" s="175"/>
      <c r="J151" s="175"/>
      <c r="K151" s="28"/>
      <c r="L151" s="28"/>
      <c r="M151" s="28"/>
      <c r="N151" s="79"/>
      <c r="O151" s="45"/>
    </row>
    <row r="152" spans="1:15">
      <c r="A152" s="87"/>
      <c r="B152" s="28"/>
      <c r="C152" s="28"/>
      <c r="D152" s="28"/>
      <c r="E152" s="138" t="s">
        <v>281</v>
      </c>
      <c r="F152" s="28"/>
      <c r="G152" s="28"/>
      <c r="H152" s="28"/>
      <c r="I152" s="28"/>
      <c r="J152" s="28"/>
      <c r="K152" s="28"/>
      <c r="L152" s="28"/>
      <c r="M152" s="28"/>
      <c r="N152" s="79"/>
      <c r="O152" s="45"/>
    </row>
    <row r="153" spans="1:15">
      <c r="A153" s="87"/>
      <c r="B153" s="28"/>
      <c r="C153" s="28"/>
      <c r="D153" s="28" t="s">
        <v>271</v>
      </c>
      <c r="E153" s="134"/>
      <c r="F153" s="28"/>
      <c r="G153" s="28"/>
      <c r="H153" s="28"/>
      <c r="I153" s="28"/>
      <c r="J153" s="28"/>
      <c r="K153" s="28"/>
      <c r="L153" s="28"/>
      <c r="M153" s="28"/>
      <c r="N153" s="79"/>
      <c r="O153" s="45"/>
    </row>
    <row r="154" spans="1:15">
      <c r="A154" s="87"/>
      <c r="B154" s="28"/>
      <c r="C154" s="28"/>
      <c r="D154" s="28" t="s">
        <v>272</v>
      </c>
      <c r="E154" s="134"/>
      <c r="F154" s="28"/>
      <c r="G154" s="28"/>
      <c r="H154" s="28"/>
      <c r="I154" s="28"/>
      <c r="J154" s="28"/>
      <c r="K154" s="28"/>
      <c r="L154" s="28"/>
      <c r="M154" s="28"/>
      <c r="N154" s="79"/>
      <c r="O154" s="45"/>
    </row>
    <row r="155" spans="1:15">
      <c r="A155" s="87"/>
      <c r="B155" s="28"/>
      <c r="C155" s="28"/>
      <c r="D155" s="28" t="s">
        <v>273</v>
      </c>
      <c r="E155" s="134"/>
      <c r="F155" s="28"/>
      <c r="G155" s="28"/>
      <c r="H155" s="28"/>
      <c r="I155" s="28"/>
      <c r="J155" s="28"/>
      <c r="K155" s="28"/>
      <c r="L155" s="28"/>
      <c r="M155" s="28"/>
      <c r="N155" s="79"/>
      <c r="O155" s="45"/>
    </row>
    <row r="156" spans="1:15">
      <c r="A156" s="87"/>
      <c r="B156" s="28"/>
      <c r="C156" s="28"/>
      <c r="D156" s="28" t="s">
        <v>274</v>
      </c>
      <c r="E156" s="134"/>
      <c r="F156" s="28"/>
      <c r="G156" s="28"/>
      <c r="H156" s="140" t="s">
        <v>324</v>
      </c>
      <c r="I156" s="39"/>
      <c r="J156" s="39"/>
      <c r="K156" s="28"/>
      <c r="L156" s="28" t="s">
        <v>220</v>
      </c>
      <c r="M156" s="28"/>
      <c r="N156" s="79"/>
      <c r="O156" s="45"/>
    </row>
    <row r="157" spans="1:15" ht="12.75" customHeight="1">
      <c r="A157" s="87"/>
      <c r="B157" s="28"/>
      <c r="C157" s="28"/>
      <c r="D157" s="28" t="s">
        <v>275</v>
      </c>
      <c r="E157" s="134"/>
      <c r="F157" s="28"/>
      <c r="G157" s="28"/>
      <c r="H157" s="259" t="str">
        <f>+"Los kilos de alimento que consumío una gallina en el mes fue "&amp;VALUE(D160)&amp;" KG."</f>
        <v>Los kilos de alimento que consumío una gallina en el mes fue 0 KG.</v>
      </c>
      <c r="I157" s="259"/>
      <c r="J157" s="259"/>
      <c r="K157" s="28"/>
      <c r="L157" s="31"/>
      <c r="M157" s="31"/>
      <c r="N157" s="82"/>
      <c r="O157" s="45"/>
    </row>
    <row r="158" spans="1:15">
      <c r="A158" s="87"/>
      <c r="B158" s="28"/>
      <c r="C158" s="28"/>
      <c r="D158" s="28" t="s">
        <v>276</v>
      </c>
      <c r="E158" s="134"/>
      <c r="F158" s="28"/>
      <c r="G158" s="28"/>
      <c r="H158" s="259"/>
      <c r="I158" s="259"/>
      <c r="J158" s="259"/>
      <c r="K158" s="28"/>
      <c r="L158" s="31"/>
      <c r="M158" s="31"/>
      <c r="N158" s="82"/>
      <c r="O158" s="45"/>
    </row>
    <row r="159" spans="1:15" ht="12.75" customHeight="1">
      <c r="A159" s="87"/>
      <c r="B159" s="28"/>
      <c r="C159" s="28"/>
      <c r="D159" s="28"/>
      <c r="E159" s="28"/>
      <c r="F159" s="28"/>
      <c r="G159" s="28"/>
      <c r="H159" s="259"/>
      <c r="I159" s="259"/>
      <c r="J159" s="259"/>
      <c r="K159" s="28"/>
      <c r="L159" s="31"/>
      <c r="M159" s="31"/>
      <c r="N159" s="82"/>
      <c r="O159" s="45"/>
    </row>
    <row r="160" spans="1:15">
      <c r="A160" s="263" t="s">
        <v>282</v>
      </c>
      <c r="B160" s="264"/>
      <c r="C160" s="28" t="s">
        <v>221</v>
      </c>
      <c r="D160" s="135">
        <f>IF(SUM(E153:E158)=0,,AVERAGE(E153:E158))</f>
        <v>0</v>
      </c>
      <c r="E160" s="93"/>
      <c r="F160" s="93"/>
      <c r="G160" s="93"/>
      <c r="H160" s="259"/>
      <c r="I160" s="259"/>
      <c r="J160" s="259"/>
      <c r="K160" s="45"/>
      <c r="L160" s="31"/>
      <c r="M160" s="31"/>
      <c r="N160" s="82"/>
    </row>
    <row r="161" spans="1:14">
      <c r="A161" s="87"/>
      <c r="B161" s="28"/>
      <c r="C161" s="28"/>
      <c r="D161" s="93"/>
      <c r="E161" s="93"/>
      <c r="F161" s="111"/>
      <c r="G161" s="111"/>
      <c r="H161" s="111"/>
      <c r="I161" s="111"/>
      <c r="J161" s="111"/>
      <c r="K161" s="96"/>
      <c r="L161" s="31"/>
      <c r="M161" s="31"/>
      <c r="N161" s="82"/>
    </row>
    <row r="162" spans="1:14">
      <c r="A162" s="87"/>
      <c r="B162" s="28"/>
      <c r="C162" s="28"/>
      <c r="D162" s="179"/>
      <c r="E162" s="179"/>
      <c r="F162" s="179"/>
      <c r="G162" s="179"/>
      <c r="H162" s="179"/>
      <c r="I162" s="179"/>
      <c r="J162" s="179"/>
      <c r="K162" s="48"/>
      <c r="L162" s="31"/>
      <c r="M162" s="31"/>
      <c r="N162" s="82"/>
    </row>
    <row r="163" spans="1:14">
      <c r="A163" s="47"/>
      <c r="B163" s="28"/>
      <c r="C163" s="28"/>
      <c r="D163" s="28"/>
      <c r="E163" s="28"/>
      <c r="F163" s="33"/>
      <c r="G163" s="33"/>
      <c r="H163" s="33"/>
      <c r="I163" s="33"/>
      <c r="J163" s="33"/>
      <c r="K163" s="28"/>
      <c r="L163" s="28"/>
      <c r="M163" s="28"/>
      <c r="N163" s="79"/>
    </row>
    <row r="164" spans="1:14" ht="12.75" customHeight="1">
      <c r="A164" s="89" t="s">
        <v>246</v>
      </c>
      <c r="B164" s="39"/>
      <c r="C164" s="39"/>
      <c r="D164" s="28"/>
      <c r="E164" s="38"/>
      <c r="F164" s="33"/>
      <c r="G164" s="33"/>
      <c r="H164" s="33"/>
      <c r="I164" s="33"/>
      <c r="J164" s="33"/>
      <c r="K164" s="45"/>
      <c r="L164" s="39"/>
      <c r="M164" s="39"/>
      <c r="N164" s="80"/>
    </row>
    <row r="165" spans="1:14">
      <c r="A165" s="89"/>
      <c r="B165" s="39"/>
      <c r="C165" s="39"/>
      <c r="D165" s="28"/>
      <c r="E165" s="38"/>
      <c r="F165" s="33"/>
      <c r="G165" s="33"/>
      <c r="H165" s="33"/>
      <c r="I165" s="33"/>
      <c r="J165" s="33"/>
      <c r="K165" s="45"/>
      <c r="L165" s="39"/>
      <c r="M165" s="39"/>
      <c r="N165" s="80"/>
    </row>
    <row r="166" spans="1:14">
      <c r="A166" s="91"/>
      <c r="B166" s="39"/>
      <c r="C166" s="39"/>
      <c r="D166" s="28"/>
      <c r="E166" s="38"/>
      <c r="F166" s="33"/>
      <c r="G166" s="33"/>
      <c r="H166" s="33"/>
      <c r="I166" s="33"/>
      <c r="J166" s="33"/>
      <c r="K166" s="83"/>
      <c r="L166" s="39"/>
      <c r="M166" s="39"/>
      <c r="N166" s="80"/>
    </row>
    <row r="167" spans="1:14">
      <c r="A167" s="88" t="s">
        <v>292</v>
      </c>
      <c r="B167" s="31"/>
      <c r="C167" s="31"/>
      <c r="D167" s="31"/>
      <c r="E167" s="28"/>
      <c r="F167" s="28"/>
      <c r="G167" s="28"/>
      <c r="H167" s="28"/>
      <c r="I167" s="28"/>
      <c r="J167" s="28"/>
      <c r="K167" s="28"/>
      <c r="L167" s="249"/>
      <c r="M167" s="249"/>
      <c r="N167" s="81"/>
    </row>
    <row r="168" spans="1:14">
      <c r="A168" s="10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176"/>
      <c r="M168" s="176"/>
      <c r="N168" s="81"/>
    </row>
    <row r="169" spans="1:14" ht="12.75" customHeight="1">
      <c r="A169" s="260" t="s">
        <v>316</v>
      </c>
      <c r="B169" s="261"/>
      <c r="C169" s="261"/>
      <c r="D169" s="262"/>
      <c r="E169" s="262"/>
      <c r="F169" s="262"/>
      <c r="G169" s="178"/>
      <c r="H169" s="178"/>
      <c r="I169" s="178"/>
      <c r="J169" s="178"/>
      <c r="K169" s="28"/>
      <c r="L169" s="45"/>
      <c r="M169" s="28"/>
      <c r="N169" s="79"/>
    </row>
    <row r="170" spans="1:14">
      <c r="A170" s="260"/>
      <c r="B170" s="261"/>
      <c r="C170" s="261"/>
      <c r="D170" s="262"/>
      <c r="E170" s="262"/>
      <c r="F170" s="262"/>
      <c r="G170" s="178"/>
      <c r="H170" s="178"/>
      <c r="I170" s="178"/>
      <c r="J170" s="178"/>
      <c r="K170" s="28"/>
      <c r="L170" s="28"/>
      <c r="M170" s="28"/>
      <c r="N170" s="79"/>
    </row>
    <row r="171" spans="1:14" ht="12.75" customHeight="1">
      <c r="A171" s="173"/>
      <c r="B171" s="174"/>
      <c r="C171" s="174"/>
      <c r="D171" s="175"/>
      <c r="E171" s="175"/>
      <c r="F171" s="175"/>
      <c r="G171" s="175"/>
      <c r="H171" s="175"/>
      <c r="I171" s="175"/>
      <c r="J171" s="175"/>
      <c r="K171" s="28"/>
      <c r="L171" s="28"/>
      <c r="M171" s="28"/>
      <c r="N171" s="79"/>
    </row>
    <row r="172" spans="1:14">
      <c r="A172" s="87"/>
      <c r="B172" s="28"/>
      <c r="C172" s="28"/>
      <c r="D172" s="28"/>
      <c r="E172" s="28" t="s">
        <v>302</v>
      </c>
      <c r="F172" s="28"/>
      <c r="G172" s="28"/>
      <c r="H172" s="28"/>
      <c r="I172" s="28"/>
      <c r="J172" s="28"/>
      <c r="K172" s="28"/>
      <c r="L172" s="28"/>
      <c r="M172" s="28"/>
      <c r="N172" s="79"/>
    </row>
    <row r="173" spans="1:14">
      <c r="A173" s="87"/>
      <c r="B173" s="28"/>
      <c r="C173" s="28"/>
      <c r="D173" s="28" t="s">
        <v>271</v>
      </c>
      <c r="E173" s="137"/>
      <c r="F173" s="28"/>
      <c r="G173" s="28"/>
      <c r="H173" s="28"/>
      <c r="I173" s="28"/>
      <c r="J173" s="28"/>
      <c r="K173" s="28"/>
      <c r="L173" s="28"/>
      <c r="M173" s="28"/>
      <c r="N173" s="79"/>
    </row>
    <row r="174" spans="1:14">
      <c r="A174" s="87"/>
      <c r="B174" s="28"/>
      <c r="C174" s="28"/>
      <c r="D174" s="28" t="s">
        <v>272</v>
      </c>
      <c r="E174" s="137"/>
      <c r="F174" s="28"/>
      <c r="G174" s="28"/>
      <c r="H174" s="28"/>
      <c r="I174" s="28"/>
      <c r="J174" s="28"/>
      <c r="K174" s="28"/>
      <c r="L174" s="28"/>
      <c r="M174" s="28"/>
      <c r="N174" s="79"/>
    </row>
    <row r="175" spans="1:14">
      <c r="A175" s="87"/>
      <c r="B175" s="28"/>
      <c r="C175" s="28"/>
      <c r="D175" s="28" t="s">
        <v>273</v>
      </c>
      <c r="E175" s="137"/>
      <c r="F175" s="28"/>
      <c r="G175" s="28"/>
      <c r="H175" s="28"/>
      <c r="I175" s="28"/>
      <c r="J175" s="28"/>
      <c r="K175" s="28"/>
      <c r="L175" s="28"/>
      <c r="M175" s="28"/>
      <c r="N175" s="79"/>
    </row>
    <row r="176" spans="1:14">
      <c r="A176" s="87"/>
      <c r="B176" s="28"/>
      <c r="C176" s="28"/>
      <c r="D176" s="28" t="s">
        <v>274</v>
      </c>
      <c r="E176" s="137"/>
      <c r="F176" s="28"/>
      <c r="G176" s="28"/>
      <c r="H176" s="140" t="s">
        <v>324</v>
      </c>
      <c r="I176" s="39"/>
      <c r="J176" s="39"/>
      <c r="K176" s="28"/>
      <c r="L176" s="28" t="s">
        <v>220</v>
      </c>
      <c r="M176" s="28"/>
      <c r="N176" s="79"/>
    </row>
    <row r="177" spans="1:14" ht="12.75" customHeight="1">
      <c r="A177" s="87"/>
      <c r="B177" s="28"/>
      <c r="C177" s="28"/>
      <c r="D177" s="28" t="s">
        <v>275</v>
      </c>
      <c r="E177" s="137"/>
      <c r="F177" s="28"/>
      <c r="G177" s="28"/>
      <c r="H177" s="259" t="str">
        <f>+"El costo del consumo de alimento en el mes de una gallina es $"&amp;VALUE(D180)&amp;"."</f>
        <v>El costo del consumo de alimento en el mes de una gallina es $0.</v>
      </c>
      <c r="I177" s="259"/>
      <c r="J177" s="259"/>
      <c r="K177" s="28"/>
      <c r="L177" s="31"/>
      <c r="M177" s="31"/>
      <c r="N177" s="82"/>
    </row>
    <row r="178" spans="1:14">
      <c r="A178" s="87"/>
      <c r="B178" s="28"/>
      <c r="C178" s="28"/>
      <c r="D178" s="28" t="s">
        <v>276</v>
      </c>
      <c r="E178" s="137"/>
      <c r="F178" s="28"/>
      <c r="G178" s="28"/>
      <c r="H178" s="259"/>
      <c r="I178" s="259"/>
      <c r="J178" s="259"/>
      <c r="K178" s="28"/>
      <c r="L178" s="31"/>
      <c r="M178" s="31"/>
      <c r="N178" s="82"/>
    </row>
    <row r="179" spans="1:14" ht="12.75" customHeight="1">
      <c r="A179" s="87"/>
      <c r="B179" s="28"/>
      <c r="C179" s="28"/>
      <c r="D179" s="28"/>
      <c r="E179" s="28"/>
      <c r="F179" s="28"/>
      <c r="G179" s="28"/>
      <c r="H179" s="259"/>
      <c r="I179" s="259"/>
      <c r="J179" s="259"/>
      <c r="K179" s="28"/>
      <c r="L179" s="31"/>
      <c r="M179" s="31"/>
      <c r="N179" s="82"/>
    </row>
    <row r="180" spans="1:14">
      <c r="A180" s="263" t="s">
        <v>292</v>
      </c>
      <c r="B180" s="264"/>
      <c r="C180" s="28" t="s">
        <v>221</v>
      </c>
      <c r="D180" s="136">
        <f>IF(SUM(E173:E178)=0,,AVERAGE(E173:E178))</f>
        <v>0</v>
      </c>
      <c r="E180" s="114"/>
      <c r="F180" s="112"/>
      <c r="G180" s="112"/>
      <c r="H180" s="259"/>
      <c r="I180" s="259"/>
      <c r="J180" s="259"/>
      <c r="K180" s="35"/>
      <c r="L180" s="31"/>
      <c r="M180" s="31"/>
      <c r="N180" s="82"/>
    </row>
    <row r="181" spans="1:14">
      <c r="A181" s="87"/>
      <c r="B181" s="28"/>
      <c r="C181" s="28"/>
      <c r="D181" s="114"/>
      <c r="E181" s="114"/>
      <c r="F181" s="112"/>
      <c r="G181" s="112"/>
      <c r="H181" s="112"/>
      <c r="I181" s="112"/>
      <c r="J181" s="112"/>
      <c r="K181" s="113"/>
      <c r="L181" s="117"/>
      <c r="M181" s="117"/>
      <c r="N181" s="118"/>
    </row>
    <row r="182" spans="1:14">
      <c r="A182" s="87"/>
      <c r="B182" s="28"/>
      <c r="C182" s="28"/>
      <c r="D182" s="28"/>
      <c r="E182" s="28"/>
      <c r="F182" s="45"/>
      <c r="G182" s="45"/>
      <c r="H182" s="45"/>
      <c r="I182" s="45"/>
      <c r="J182" s="45"/>
      <c r="K182" s="45"/>
      <c r="L182" s="117"/>
      <c r="M182" s="117"/>
      <c r="N182" s="118"/>
    </row>
    <row r="183" spans="1:14">
      <c r="A183" s="87"/>
      <c r="B183" s="28"/>
      <c r="C183" s="28"/>
      <c r="D183" s="28"/>
      <c r="E183" s="28"/>
      <c r="F183" s="45"/>
      <c r="G183" s="45"/>
      <c r="H183" s="45"/>
      <c r="I183" s="45"/>
      <c r="J183" s="45"/>
      <c r="K183" s="45"/>
      <c r="L183" s="33"/>
      <c r="M183" s="28"/>
      <c r="N183" s="79"/>
    </row>
    <row r="184" spans="1:14">
      <c r="A184" s="89" t="s">
        <v>246</v>
      </c>
      <c r="B184" s="28"/>
      <c r="C184" s="28"/>
      <c r="D184" s="28"/>
      <c r="E184" s="28"/>
      <c r="F184" s="45"/>
      <c r="G184" s="45"/>
      <c r="H184" s="45"/>
      <c r="I184" s="45"/>
      <c r="J184" s="45"/>
      <c r="K184" s="45"/>
      <c r="L184" s="33"/>
      <c r="M184" s="37"/>
      <c r="N184" s="79"/>
    </row>
    <row r="185" spans="1:14">
      <c r="A185" s="87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33"/>
      <c r="M185" s="37"/>
      <c r="N185" s="79"/>
    </row>
    <row r="186" spans="1:14">
      <c r="A186" s="87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33"/>
      <c r="M186" s="37"/>
      <c r="N186" s="79"/>
    </row>
    <row r="187" spans="1:14">
      <c r="A187" s="88" t="s">
        <v>268</v>
      </c>
      <c r="B187" s="31"/>
      <c r="C187" s="31"/>
      <c r="D187" s="31"/>
      <c r="E187" s="28"/>
      <c r="F187" s="28"/>
      <c r="G187" s="28"/>
      <c r="H187" s="28"/>
      <c r="I187" s="28"/>
      <c r="J187" s="28"/>
      <c r="K187" s="28"/>
      <c r="L187" s="249"/>
      <c r="M187" s="249"/>
      <c r="N187" s="81"/>
    </row>
    <row r="188" spans="1:14">
      <c r="A188" s="87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45"/>
      <c r="M188" s="45"/>
      <c r="N188" s="119"/>
    </row>
    <row r="189" spans="1:14" ht="12.75" customHeight="1">
      <c r="A189" s="246" t="s">
        <v>317</v>
      </c>
      <c r="B189" s="247"/>
      <c r="C189" s="247"/>
      <c r="D189" s="248"/>
      <c r="E189" s="248"/>
      <c r="F189" s="248"/>
      <c r="G189" s="175"/>
      <c r="H189" s="175"/>
      <c r="I189" s="175"/>
      <c r="J189" s="175"/>
      <c r="K189" s="28"/>
      <c r="L189" s="45"/>
      <c r="M189" s="45"/>
      <c r="N189" s="119"/>
    </row>
    <row r="190" spans="1:14">
      <c r="A190" s="246"/>
      <c r="B190" s="247"/>
      <c r="C190" s="247"/>
      <c r="D190" s="248"/>
      <c r="E190" s="248"/>
      <c r="F190" s="248"/>
      <c r="G190" s="175"/>
      <c r="H190" s="175"/>
      <c r="I190" s="175"/>
      <c r="J190" s="175"/>
      <c r="K190" s="28"/>
      <c r="L190" s="45"/>
      <c r="M190" s="45"/>
      <c r="N190" s="119"/>
    </row>
    <row r="191" spans="1:14" ht="12.75" customHeight="1">
      <c r="A191" s="173"/>
      <c r="B191" s="174"/>
      <c r="C191" s="174"/>
      <c r="D191" s="175"/>
      <c r="E191" s="175"/>
      <c r="F191" s="175"/>
      <c r="G191" s="175"/>
      <c r="H191" s="175"/>
      <c r="I191" s="175"/>
      <c r="J191" s="175"/>
      <c r="K191" s="28"/>
      <c r="L191" s="45"/>
      <c r="M191" s="45"/>
      <c r="N191" s="119"/>
    </row>
    <row r="192" spans="1:14">
      <c r="A192" s="173"/>
      <c r="B192" s="174"/>
      <c r="C192" s="174"/>
      <c r="D192" s="28"/>
      <c r="E192" s="28" t="s">
        <v>268</v>
      </c>
      <c r="F192" s="175"/>
      <c r="G192" s="175"/>
      <c r="H192" s="175"/>
      <c r="I192" s="175"/>
      <c r="J192" s="175"/>
      <c r="K192" s="28"/>
      <c r="L192" s="45"/>
      <c r="M192" s="45"/>
      <c r="N192" s="119"/>
    </row>
    <row r="193" spans="1:14">
      <c r="A193" s="173"/>
      <c r="B193" s="174"/>
      <c r="C193" s="174"/>
      <c r="D193" s="28" t="s">
        <v>271</v>
      </c>
      <c r="E193" s="134"/>
      <c r="F193" s="175"/>
      <c r="G193" s="175"/>
      <c r="H193" s="175"/>
      <c r="I193" s="175"/>
      <c r="J193" s="175"/>
      <c r="K193" s="28"/>
      <c r="L193" s="45"/>
      <c r="M193" s="45"/>
      <c r="N193" s="119"/>
    </row>
    <row r="194" spans="1:14">
      <c r="A194" s="173"/>
      <c r="B194" s="174"/>
      <c r="C194" s="174"/>
      <c r="D194" s="28" t="s">
        <v>272</v>
      </c>
      <c r="E194" s="134"/>
      <c r="F194" s="175"/>
      <c r="G194" s="175"/>
      <c r="H194" s="175"/>
      <c r="I194" s="175"/>
      <c r="J194" s="175"/>
      <c r="K194" s="28"/>
      <c r="L194" s="45"/>
      <c r="M194" s="45"/>
      <c r="N194" s="119"/>
    </row>
    <row r="195" spans="1:14">
      <c r="A195" s="173"/>
      <c r="B195" s="174"/>
      <c r="C195" s="174"/>
      <c r="D195" s="28" t="s">
        <v>273</v>
      </c>
      <c r="E195" s="134"/>
      <c r="F195" s="175"/>
      <c r="G195" s="175"/>
      <c r="H195" s="175"/>
      <c r="I195" s="175"/>
      <c r="J195" s="175"/>
      <c r="K195" s="28"/>
      <c r="L195" s="28" t="s">
        <v>220</v>
      </c>
      <c r="M195" s="28"/>
      <c r="N195" s="79"/>
    </row>
    <row r="196" spans="1:14">
      <c r="A196" s="173"/>
      <c r="B196" s="174"/>
      <c r="C196" s="174"/>
      <c r="D196" s="28" t="s">
        <v>274</v>
      </c>
      <c r="E196" s="134"/>
      <c r="F196" s="175"/>
      <c r="G196" s="175"/>
      <c r="H196" s="140" t="s">
        <v>324</v>
      </c>
      <c r="I196" s="39"/>
      <c r="J196" s="39"/>
      <c r="K196" s="28"/>
      <c r="L196" s="31"/>
      <c r="M196" s="31"/>
      <c r="N196" s="82"/>
    </row>
    <row r="197" spans="1:14" ht="12.75" customHeight="1">
      <c r="A197" s="173"/>
      <c r="B197" s="174"/>
      <c r="C197" s="174"/>
      <c r="D197" s="28" t="s">
        <v>275</v>
      </c>
      <c r="E197" s="134"/>
      <c r="F197" s="175"/>
      <c r="G197" s="175"/>
      <c r="H197" s="259" t="str">
        <f>+"Para que una gallina ponga un kilogramo de huevo necesita comer "&amp;VALUE(D200)&amp;" KG."</f>
        <v>Para que una gallina ponga un kilogramo de huevo necesita comer 0 KG.</v>
      </c>
      <c r="I197" s="259"/>
      <c r="J197" s="259"/>
      <c r="K197" s="28"/>
      <c r="L197" s="31"/>
      <c r="M197" s="31"/>
      <c r="N197" s="82"/>
    </row>
    <row r="198" spans="1:14">
      <c r="A198" s="173"/>
      <c r="B198" s="174"/>
      <c r="C198" s="174"/>
      <c r="D198" s="28" t="s">
        <v>276</v>
      </c>
      <c r="E198" s="134"/>
      <c r="F198" s="175"/>
      <c r="G198" s="175"/>
      <c r="H198" s="259"/>
      <c r="I198" s="259"/>
      <c r="J198" s="259"/>
      <c r="K198" s="28"/>
      <c r="L198" s="31"/>
      <c r="M198" s="31"/>
      <c r="N198" s="82"/>
    </row>
    <row r="199" spans="1:14" ht="12.75" customHeight="1">
      <c r="A199" s="87"/>
      <c r="B199" s="28"/>
      <c r="C199" s="28"/>
      <c r="D199" s="28"/>
      <c r="E199" s="28"/>
      <c r="F199" s="28"/>
      <c r="G199" s="28"/>
      <c r="H199" s="259"/>
      <c r="I199" s="259"/>
      <c r="J199" s="259"/>
      <c r="K199" s="28"/>
      <c r="L199" s="31"/>
      <c r="M199" s="31"/>
      <c r="N199" s="82"/>
    </row>
    <row r="200" spans="1:14">
      <c r="A200" s="263" t="s">
        <v>294</v>
      </c>
      <c r="B200" s="264"/>
      <c r="C200" s="28" t="s">
        <v>221</v>
      </c>
      <c r="D200" s="135">
        <f>IF(SUM(E193:E198)=0,,AVERAGE(E193:E198))</f>
        <v>0</v>
      </c>
      <c r="E200" s="93"/>
      <c r="F200" s="33"/>
      <c r="G200" s="33"/>
      <c r="H200" s="259"/>
      <c r="I200" s="259"/>
      <c r="J200" s="259"/>
      <c r="K200" s="28"/>
      <c r="L200" s="31"/>
      <c r="M200" s="31"/>
      <c r="N200" s="82"/>
    </row>
    <row r="201" spans="1:14" ht="12.75" customHeight="1">
      <c r="A201" s="87"/>
      <c r="B201" s="28"/>
      <c r="C201" s="28"/>
      <c r="D201" s="93"/>
      <c r="E201" s="93"/>
      <c r="F201" s="33"/>
      <c r="G201" s="33"/>
      <c r="H201" s="33"/>
      <c r="I201" s="33"/>
      <c r="J201" s="33"/>
      <c r="K201" s="96"/>
      <c r="L201" s="31"/>
      <c r="M201" s="31"/>
      <c r="N201" s="82"/>
    </row>
    <row r="202" spans="1:14">
      <c r="A202" s="87"/>
      <c r="B202" s="28"/>
      <c r="C202" s="28"/>
      <c r="D202" s="179"/>
      <c r="E202" s="179"/>
      <c r="F202" s="179"/>
      <c r="G202" s="179"/>
      <c r="H202" s="179"/>
      <c r="I202" s="179"/>
      <c r="J202" s="179"/>
      <c r="K202" s="48"/>
      <c r="L202" s="31"/>
      <c r="M202" s="31"/>
      <c r="N202" s="82"/>
    </row>
    <row r="203" spans="1:14">
      <c r="A203" s="47"/>
      <c r="B203" s="28"/>
      <c r="C203" s="28"/>
      <c r="D203" s="28"/>
      <c r="E203" s="28"/>
      <c r="F203" s="45"/>
      <c r="G203" s="45"/>
      <c r="H203" s="45"/>
      <c r="I203" s="45"/>
      <c r="J203" s="45"/>
      <c r="K203" s="45"/>
      <c r="L203" s="31"/>
      <c r="M203" s="31"/>
      <c r="N203" s="82"/>
    </row>
    <row r="204" spans="1:14" ht="12.75" customHeight="1">
      <c r="A204" s="89" t="s">
        <v>246</v>
      </c>
      <c r="B204" s="39"/>
      <c r="C204" s="39"/>
      <c r="D204" s="28"/>
      <c r="E204" s="38"/>
      <c r="F204" s="45"/>
      <c r="G204" s="45"/>
      <c r="H204" s="45"/>
      <c r="I204" s="45"/>
      <c r="J204" s="45"/>
      <c r="K204" s="45"/>
      <c r="L204" s="31"/>
      <c r="M204" s="31"/>
      <c r="N204" s="82"/>
    </row>
    <row r="205" spans="1:14">
      <c r="A205" s="89"/>
      <c r="B205" s="39"/>
      <c r="C205" s="39"/>
      <c r="D205" s="28"/>
      <c r="E205" s="38"/>
      <c r="F205" s="45"/>
      <c r="G205" s="45"/>
      <c r="H205" s="45"/>
      <c r="I205" s="45"/>
      <c r="J205" s="45"/>
      <c r="K205" s="45"/>
      <c r="L205" s="39"/>
      <c r="M205" s="39"/>
      <c r="N205" s="80"/>
    </row>
    <row r="206" spans="1:14">
      <c r="A206" s="91"/>
      <c r="B206" s="39"/>
      <c r="C206" s="39"/>
      <c r="D206" s="28"/>
      <c r="E206" s="38"/>
      <c r="F206" s="33"/>
      <c r="G206" s="33"/>
      <c r="H206" s="33"/>
      <c r="I206" s="33"/>
      <c r="J206" s="33"/>
      <c r="K206" s="83"/>
      <c r="L206" s="39"/>
      <c r="M206" s="39"/>
      <c r="N206" s="80"/>
    </row>
    <row r="207" spans="1:14">
      <c r="A207" s="88" t="s">
        <v>268</v>
      </c>
      <c r="B207" s="31"/>
      <c r="C207" s="31"/>
      <c r="D207" s="31"/>
      <c r="E207" s="28"/>
      <c r="F207" s="28"/>
      <c r="G207" s="28"/>
      <c r="H207" s="28"/>
      <c r="I207" s="28"/>
      <c r="J207" s="28"/>
      <c r="K207" s="28"/>
      <c r="L207" s="249"/>
      <c r="M207" s="249"/>
      <c r="N207" s="81"/>
    </row>
    <row r="208" spans="1:14">
      <c r="A208" s="87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45"/>
      <c r="M208" s="45"/>
      <c r="N208" s="119"/>
    </row>
    <row r="209" spans="1:14" ht="12.75" customHeight="1">
      <c r="A209" s="246" t="s">
        <v>318</v>
      </c>
      <c r="B209" s="247"/>
      <c r="C209" s="247"/>
      <c r="D209" s="248"/>
      <c r="E209" s="248"/>
      <c r="F209" s="248"/>
      <c r="G209" s="175"/>
      <c r="H209" s="175"/>
      <c r="I209" s="175"/>
      <c r="J209" s="175"/>
      <c r="K209" s="28"/>
      <c r="L209" s="45"/>
      <c r="M209" s="45"/>
      <c r="N209" s="119"/>
    </row>
    <row r="210" spans="1:14">
      <c r="A210" s="246"/>
      <c r="B210" s="247"/>
      <c r="C210" s="247"/>
      <c r="D210" s="248"/>
      <c r="E210" s="248"/>
      <c r="F210" s="248"/>
      <c r="G210" s="175"/>
      <c r="H210" s="175"/>
      <c r="I210" s="175"/>
      <c r="J210" s="175"/>
      <c r="K210" s="28"/>
      <c r="L210" s="45"/>
      <c r="M210" s="45"/>
      <c r="N210" s="119"/>
    </row>
    <row r="211" spans="1:14" ht="12.75" customHeight="1">
      <c r="A211" s="173"/>
      <c r="B211" s="174"/>
      <c r="C211" s="174"/>
      <c r="D211" s="175"/>
      <c r="E211" s="175"/>
      <c r="F211" s="175"/>
      <c r="G211" s="175"/>
      <c r="H211" s="175"/>
      <c r="I211" s="175"/>
      <c r="J211" s="175"/>
      <c r="K211" s="28"/>
      <c r="L211" s="45"/>
      <c r="M211" s="45"/>
      <c r="N211" s="119"/>
    </row>
    <row r="212" spans="1:14">
      <c r="A212" s="173"/>
      <c r="B212" s="174"/>
      <c r="C212" s="174"/>
      <c r="D212" s="28"/>
      <c r="E212" s="28" t="s">
        <v>284</v>
      </c>
      <c r="F212" s="175"/>
      <c r="G212" s="175"/>
      <c r="H212" s="175"/>
      <c r="I212" s="175"/>
      <c r="J212" s="175"/>
      <c r="K212" s="28"/>
      <c r="L212" s="45"/>
      <c r="M212" s="45"/>
      <c r="N212" s="119"/>
    </row>
    <row r="213" spans="1:14">
      <c r="A213" s="173"/>
      <c r="B213" s="174"/>
      <c r="C213" s="174"/>
      <c r="D213" s="28" t="s">
        <v>271</v>
      </c>
      <c r="E213" s="137"/>
      <c r="F213" s="175"/>
      <c r="G213" s="175"/>
      <c r="H213" s="175"/>
      <c r="I213" s="175"/>
      <c r="J213" s="175"/>
      <c r="K213" s="28"/>
      <c r="L213" s="45"/>
      <c r="M213" s="45"/>
      <c r="N213" s="119"/>
    </row>
    <row r="214" spans="1:14">
      <c r="A214" s="173"/>
      <c r="B214" s="174"/>
      <c r="C214" s="174"/>
      <c r="D214" s="28" t="s">
        <v>272</v>
      </c>
      <c r="E214" s="137"/>
      <c r="F214" s="175"/>
      <c r="G214" s="175"/>
      <c r="H214" s="175"/>
      <c r="I214" s="175"/>
      <c r="J214" s="175"/>
      <c r="K214" s="28"/>
      <c r="L214" s="28" t="s">
        <v>220</v>
      </c>
      <c r="M214" s="28"/>
      <c r="N214" s="79"/>
    </row>
    <row r="215" spans="1:14">
      <c r="A215" s="173"/>
      <c r="B215" s="174"/>
      <c r="C215" s="174"/>
      <c r="D215" s="28" t="s">
        <v>273</v>
      </c>
      <c r="E215" s="137"/>
      <c r="F215" s="175"/>
      <c r="G215" s="175"/>
      <c r="H215" s="175"/>
      <c r="I215" s="175"/>
      <c r="J215" s="175"/>
      <c r="K215" s="28"/>
      <c r="L215" s="31"/>
      <c r="M215" s="31"/>
      <c r="N215" s="82"/>
    </row>
    <row r="216" spans="1:14">
      <c r="A216" s="173"/>
      <c r="B216" s="174"/>
      <c r="C216" s="174"/>
      <c r="D216" s="28" t="s">
        <v>274</v>
      </c>
      <c r="E216" s="137"/>
      <c r="F216" s="175"/>
      <c r="G216" s="175"/>
      <c r="H216" s="140" t="s">
        <v>324</v>
      </c>
      <c r="I216" s="39"/>
      <c r="J216" s="39"/>
      <c r="K216" s="28"/>
      <c r="L216" s="31"/>
      <c r="M216" s="31"/>
      <c r="N216" s="82"/>
    </row>
    <row r="217" spans="1:14" ht="12.75" customHeight="1">
      <c r="A217" s="173"/>
      <c r="B217" s="174"/>
      <c r="C217" s="174"/>
      <c r="D217" s="28" t="s">
        <v>275</v>
      </c>
      <c r="E217" s="137"/>
      <c r="F217" s="175"/>
      <c r="G217" s="175"/>
      <c r="H217" s="259" t="str">
        <f>+"El costo del alimento para que una gallina ponga un kilogramo de huevo es de $"&amp;VALUE(D220)&amp;"."</f>
        <v>El costo del alimento para que una gallina ponga un kilogramo de huevo es de $0.</v>
      </c>
      <c r="I217" s="259"/>
      <c r="J217" s="259"/>
      <c r="K217" s="28"/>
      <c r="L217" s="31"/>
      <c r="M217" s="31"/>
      <c r="N217" s="82"/>
    </row>
    <row r="218" spans="1:14">
      <c r="A218" s="173"/>
      <c r="B218" s="174"/>
      <c r="C218" s="174"/>
      <c r="D218" s="28" t="s">
        <v>276</v>
      </c>
      <c r="E218" s="137"/>
      <c r="F218" s="175"/>
      <c r="G218" s="175"/>
      <c r="H218" s="259"/>
      <c r="I218" s="259"/>
      <c r="J218" s="259"/>
      <c r="K218" s="28"/>
      <c r="L218" s="31"/>
      <c r="M218" s="31"/>
      <c r="N218" s="82"/>
    </row>
    <row r="219" spans="1:14" ht="12.75" customHeight="1">
      <c r="A219" s="87"/>
      <c r="B219" s="28"/>
      <c r="C219" s="28"/>
      <c r="D219" s="28"/>
      <c r="E219" s="28"/>
      <c r="F219" s="28"/>
      <c r="G219" s="28"/>
      <c r="H219" s="259"/>
      <c r="I219" s="259"/>
      <c r="J219" s="259"/>
      <c r="K219" s="28"/>
      <c r="L219" s="31"/>
      <c r="M219" s="31"/>
      <c r="N219" s="82"/>
    </row>
    <row r="220" spans="1:14">
      <c r="A220" s="263" t="s">
        <v>303</v>
      </c>
      <c r="B220" s="264"/>
      <c r="C220" s="28" t="s">
        <v>221</v>
      </c>
      <c r="D220" s="136">
        <f>IF(SUM(E213:E218)=0,,AVERAGE(E213:E218))</f>
        <v>0</v>
      </c>
      <c r="E220" s="93"/>
      <c r="F220" s="33"/>
      <c r="G220" s="33"/>
      <c r="H220" s="259"/>
      <c r="I220" s="259"/>
      <c r="J220" s="259"/>
      <c r="K220" s="28"/>
      <c r="L220" s="31"/>
      <c r="M220" s="31"/>
      <c r="N220" s="82"/>
    </row>
    <row r="221" spans="1:14" ht="12.75" customHeight="1">
      <c r="A221" s="87"/>
      <c r="B221" s="28"/>
      <c r="C221" s="28"/>
      <c r="D221" s="93"/>
      <c r="E221" s="93"/>
      <c r="F221" s="33"/>
      <c r="G221" s="33"/>
      <c r="H221" s="33"/>
      <c r="I221" s="33"/>
      <c r="J221" s="33"/>
      <c r="K221" s="96"/>
      <c r="L221" s="31"/>
      <c r="M221" s="31"/>
      <c r="N221" s="82"/>
    </row>
    <row r="222" spans="1:14" ht="12.75" customHeight="1">
      <c r="A222" s="87"/>
      <c r="B222" s="28"/>
      <c r="C222" s="28"/>
      <c r="D222" s="179"/>
      <c r="E222" s="179"/>
      <c r="F222" s="179"/>
      <c r="G222" s="179"/>
      <c r="H222" s="179"/>
      <c r="I222" s="179"/>
      <c r="J222" s="179"/>
      <c r="K222" s="48"/>
      <c r="L222" s="31"/>
      <c r="M222" s="31"/>
      <c r="N222" s="82"/>
    </row>
    <row r="223" spans="1:14">
      <c r="A223" s="47"/>
      <c r="B223" s="28"/>
      <c r="C223" s="28"/>
      <c r="D223" s="28"/>
      <c r="E223" s="45"/>
      <c r="F223" s="45"/>
      <c r="G223" s="45"/>
      <c r="H223" s="45"/>
      <c r="I223" s="45"/>
      <c r="J223" s="45"/>
      <c r="K223" s="45"/>
      <c r="L223" s="28"/>
      <c r="M223" s="28"/>
      <c r="N223" s="79"/>
    </row>
    <row r="224" spans="1:14" ht="12.75" customHeight="1">
      <c r="A224" s="89" t="s">
        <v>246</v>
      </c>
      <c r="B224" s="39"/>
      <c r="C224" s="39"/>
      <c r="D224" s="28"/>
      <c r="E224" s="38"/>
      <c r="F224" s="45"/>
      <c r="G224" s="45"/>
      <c r="H224" s="45"/>
      <c r="I224" s="45"/>
      <c r="J224" s="45"/>
      <c r="K224" s="45"/>
      <c r="L224" s="39"/>
      <c r="M224" s="39"/>
      <c r="N224" s="80"/>
    </row>
    <row r="225" spans="1:14">
      <c r="A225" s="89"/>
      <c r="B225" s="39"/>
      <c r="C225" s="39"/>
      <c r="D225" s="28"/>
      <c r="E225" s="38"/>
      <c r="F225" s="45"/>
      <c r="G225" s="45"/>
      <c r="H225" s="45"/>
      <c r="I225" s="45"/>
      <c r="J225" s="45"/>
      <c r="K225" s="45"/>
      <c r="L225" s="39"/>
      <c r="M225" s="39"/>
      <c r="N225" s="80"/>
    </row>
    <row r="226" spans="1:14">
      <c r="A226" s="91"/>
      <c r="B226" s="39"/>
      <c r="C226" s="39"/>
      <c r="D226" s="28"/>
      <c r="E226" s="38"/>
      <c r="F226" s="33"/>
      <c r="G226" s="33"/>
      <c r="H226" s="33"/>
      <c r="I226" s="33"/>
      <c r="J226" s="33"/>
      <c r="K226" s="83"/>
      <c r="L226" s="39"/>
      <c r="M226" s="39"/>
      <c r="N226" s="80"/>
    </row>
    <row r="227" spans="1:14">
      <c r="A227" s="88" t="s">
        <v>285</v>
      </c>
      <c r="B227" s="31"/>
      <c r="C227" s="31"/>
      <c r="D227" s="31"/>
      <c r="E227" s="28"/>
      <c r="F227" s="28"/>
      <c r="G227" s="28"/>
      <c r="H227" s="28"/>
      <c r="I227" s="28"/>
      <c r="J227" s="28"/>
      <c r="K227" s="28"/>
      <c r="L227" s="249"/>
      <c r="M227" s="249"/>
      <c r="N227" s="81"/>
    </row>
    <row r="228" spans="1:14">
      <c r="A228" s="10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176"/>
      <c r="M228" s="176"/>
      <c r="N228" s="81"/>
    </row>
    <row r="229" spans="1:14" ht="12.75" customHeight="1">
      <c r="A229" s="246" t="s">
        <v>319</v>
      </c>
      <c r="B229" s="247"/>
      <c r="C229" s="247"/>
      <c r="D229" s="248"/>
      <c r="E229" s="248"/>
      <c r="F229" s="248"/>
      <c r="G229" s="175"/>
      <c r="H229" s="175"/>
      <c r="I229" s="175"/>
      <c r="J229" s="175"/>
      <c r="K229" s="28"/>
      <c r="L229" s="45"/>
      <c r="M229" s="28"/>
      <c r="N229" s="79"/>
    </row>
    <row r="230" spans="1:14">
      <c r="A230" s="246"/>
      <c r="B230" s="247"/>
      <c r="C230" s="247"/>
      <c r="D230" s="248"/>
      <c r="E230" s="248"/>
      <c r="F230" s="248"/>
      <c r="G230" s="175"/>
      <c r="H230" s="175"/>
      <c r="I230" s="175"/>
      <c r="J230" s="175"/>
      <c r="K230" s="28"/>
      <c r="L230" s="28"/>
      <c r="M230" s="28"/>
      <c r="N230" s="79"/>
    </row>
    <row r="231" spans="1:14" ht="12.75" customHeight="1">
      <c r="A231" s="173"/>
      <c r="B231" s="174"/>
      <c r="C231" s="174"/>
      <c r="D231" s="175"/>
      <c r="E231" s="175"/>
      <c r="F231" s="175"/>
      <c r="G231" s="175"/>
      <c r="H231" s="175"/>
      <c r="I231" s="175"/>
      <c r="J231" s="175"/>
      <c r="K231" s="28"/>
      <c r="L231" s="28"/>
      <c r="M231" s="28"/>
      <c r="N231" s="79"/>
    </row>
    <row r="232" spans="1:14">
      <c r="A232" s="87"/>
      <c r="B232" s="28"/>
      <c r="C232" s="28"/>
      <c r="D232" s="28"/>
      <c r="E232" s="28" t="s">
        <v>278</v>
      </c>
      <c r="F232" s="28"/>
      <c r="G232" s="28"/>
      <c r="H232" s="28"/>
      <c r="I232" s="28"/>
      <c r="J232" s="28"/>
      <c r="K232" s="28"/>
      <c r="L232" s="28"/>
      <c r="M232" s="28"/>
      <c r="N232" s="79"/>
    </row>
    <row r="233" spans="1:14">
      <c r="A233" s="87"/>
      <c r="B233" s="28"/>
      <c r="C233" s="28"/>
      <c r="D233" s="28" t="s">
        <v>271</v>
      </c>
      <c r="E233" s="137"/>
      <c r="F233" s="28"/>
      <c r="G233" s="28"/>
      <c r="H233" s="28"/>
      <c r="I233" s="28"/>
      <c r="J233" s="28"/>
      <c r="K233" s="28"/>
      <c r="L233" s="28"/>
      <c r="M233" s="28"/>
      <c r="N233" s="79"/>
    </row>
    <row r="234" spans="1:14">
      <c r="A234" s="87"/>
      <c r="B234" s="28"/>
      <c r="C234" s="28"/>
      <c r="D234" s="28" t="s">
        <v>272</v>
      </c>
      <c r="E234" s="137"/>
      <c r="F234" s="28"/>
      <c r="G234" s="28"/>
      <c r="H234" s="28"/>
      <c r="I234" s="28"/>
      <c r="J234" s="28"/>
      <c r="K234" s="28"/>
      <c r="L234" s="28"/>
      <c r="M234" s="28"/>
      <c r="N234" s="79"/>
    </row>
    <row r="235" spans="1:14">
      <c r="A235" s="87"/>
      <c r="B235" s="28"/>
      <c r="C235" s="28"/>
      <c r="D235" s="28" t="s">
        <v>273</v>
      </c>
      <c r="E235" s="137"/>
      <c r="F235" s="28"/>
      <c r="G235" s="28"/>
      <c r="H235" s="28"/>
      <c r="I235" s="28"/>
      <c r="J235" s="28"/>
      <c r="K235" s="28"/>
      <c r="L235" s="28"/>
      <c r="M235" s="28"/>
      <c r="N235" s="79"/>
    </row>
    <row r="236" spans="1:14">
      <c r="A236" s="87"/>
      <c r="B236" s="28"/>
      <c r="C236" s="28"/>
      <c r="D236" s="28" t="s">
        <v>274</v>
      </c>
      <c r="E236" s="137"/>
      <c r="F236" s="28"/>
      <c r="G236" s="28"/>
      <c r="H236" s="140" t="s">
        <v>324</v>
      </c>
      <c r="I236" s="39"/>
      <c r="J236" s="39"/>
      <c r="K236" s="28"/>
      <c r="L236" s="28" t="s">
        <v>220</v>
      </c>
      <c r="M236" s="28"/>
      <c r="N236" s="79"/>
    </row>
    <row r="237" spans="1:14" ht="12.75" customHeight="1">
      <c r="A237" s="87"/>
      <c r="B237" s="28"/>
      <c r="C237" s="28"/>
      <c r="D237" s="28" t="s">
        <v>275</v>
      </c>
      <c r="E237" s="137"/>
      <c r="F237" s="28"/>
      <c r="G237" s="28"/>
      <c r="H237" s="259" t="str">
        <f>+"El costo del consumo de alimento terminado y complementos alimenticios de una gallina en el mes es de $"&amp;VALUE(D240)&amp;"."</f>
        <v>El costo del consumo de alimento terminado y complementos alimenticios de una gallina en el mes es de $0.</v>
      </c>
      <c r="I237" s="259"/>
      <c r="J237" s="259"/>
      <c r="K237" s="28"/>
      <c r="L237" s="31"/>
      <c r="M237" s="31"/>
      <c r="N237" s="82"/>
    </row>
    <row r="238" spans="1:14">
      <c r="A238" s="87"/>
      <c r="B238" s="28"/>
      <c r="C238" s="28"/>
      <c r="D238" s="28" t="s">
        <v>276</v>
      </c>
      <c r="E238" s="137"/>
      <c r="F238" s="28"/>
      <c r="G238" s="28"/>
      <c r="H238" s="259"/>
      <c r="I238" s="259"/>
      <c r="J238" s="259"/>
      <c r="K238" s="28"/>
      <c r="L238" s="31"/>
      <c r="M238" s="31"/>
      <c r="N238" s="82"/>
    </row>
    <row r="239" spans="1:14" ht="12.75" customHeight="1">
      <c r="A239" s="87"/>
      <c r="B239" s="28"/>
      <c r="C239" s="28"/>
      <c r="D239" s="28"/>
      <c r="E239" s="28"/>
      <c r="F239" s="28"/>
      <c r="G239" s="28"/>
      <c r="H239" s="259"/>
      <c r="I239" s="259"/>
      <c r="J239" s="259"/>
      <c r="K239" s="28"/>
      <c r="L239" s="31"/>
      <c r="M239" s="31"/>
      <c r="N239" s="82"/>
    </row>
    <row r="240" spans="1:14">
      <c r="A240" s="116" t="s">
        <v>295</v>
      </c>
      <c r="B240" s="84"/>
      <c r="C240" s="28" t="s">
        <v>221</v>
      </c>
      <c r="D240" s="136">
        <f>IF(SUM(E233:E238)=0,,AVERAGE(E233:E238))</f>
        <v>0</v>
      </c>
      <c r="E240" s="93"/>
      <c r="F240" s="92"/>
      <c r="G240" s="92"/>
      <c r="H240" s="259"/>
      <c r="I240" s="259"/>
      <c r="J240" s="259"/>
      <c r="K240" s="28"/>
      <c r="L240" s="117"/>
      <c r="M240" s="117"/>
      <c r="N240" s="118"/>
    </row>
    <row r="241" spans="1:14">
      <c r="A241" s="115"/>
      <c r="B241" s="84"/>
      <c r="C241" s="28"/>
      <c r="D241" s="93"/>
      <c r="E241" s="93"/>
      <c r="F241" s="32"/>
      <c r="G241" s="32"/>
      <c r="H241" s="32"/>
      <c r="I241" s="32"/>
      <c r="J241" s="32"/>
      <c r="K241" s="113"/>
      <c r="L241" s="117"/>
      <c r="M241" s="117"/>
      <c r="N241" s="118"/>
    </row>
    <row r="242" spans="1:14">
      <c r="A242" s="87"/>
      <c r="B242" s="28"/>
      <c r="C242" s="28"/>
      <c r="D242" s="92"/>
      <c r="E242" s="179"/>
      <c r="F242" s="45"/>
      <c r="G242" s="45"/>
      <c r="H242" s="45"/>
      <c r="I242" s="45"/>
      <c r="J242" s="45"/>
      <c r="K242" s="45"/>
      <c r="L242" s="31"/>
      <c r="M242" s="31"/>
      <c r="N242" s="82"/>
    </row>
    <row r="243" spans="1:14">
      <c r="A243" s="87"/>
      <c r="B243" s="28"/>
      <c r="C243" s="28"/>
      <c r="D243" s="32"/>
      <c r="E243" s="34"/>
      <c r="F243" s="45"/>
      <c r="G243" s="45"/>
      <c r="H243" s="45"/>
      <c r="I243" s="45"/>
      <c r="J243" s="45"/>
      <c r="K243" s="45"/>
      <c r="L243" s="28"/>
      <c r="M243" s="28"/>
      <c r="N243" s="79"/>
    </row>
    <row r="244" spans="1:14" ht="12.75" customHeight="1">
      <c r="A244" s="89" t="s">
        <v>246</v>
      </c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79"/>
    </row>
    <row r="245" spans="1:14">
      <c r="A245" s="47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79"/>
    </row>
    <row r="246" spans="1:14">
      <c r="A246" s="87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79"/>
    </row>
    <row r="247" spans="1:14">
      <c r="A247" s="88" t="s">
        <v>287</v>
      </c>
      <c r="B247" s="31"/>
      <c r="C247" s="31"/>
      <c r="D247" s="31"/>
      <c r="E247" s="28"/>
      <c r="F247" s="28"/>
      <c r="G247" s="28"/>
      <c r="H247" s="28"/>
      <c r="I247" s="28"/>
      <c r="J247" s="28"/>
      <c r="K247" s="28"/>
      <c r="L247" s="249"/>
      <c r="M247" s="249"/>
      <c r="N247" s="81"/>
    </row>
    <row r="248" spans="1:14">
      <c r="A248" s="10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176"/>
      <c r="M248" s="176"/>
      <c r="N248" s="81"/>
    </row>
    <row r="249" spans="1:14" ht="12.75" customHeight="1">
      <c r="A249" s="260" t="s">
        <v>320</v>
      </c>
      <c r="B249" s="261"/>
      <c r="C249" s="261"/>
      <c r="D249" s="262"/>
      <c r="E249" s="262"/>
      <c r="F249" s="262"/>
      <c r="G249" s="178"/>
      <c r="H249" s="178"/>
      <c r="I249" s="178"/>
      <c r="J249" s="178"/>
      <c r="K249" s="28"/>
      <c r="L249" s="45"/>
      <c r="M249" s="28"/>
      <c r="N249" s="79"/>
    </row>
    <row r="250" spans="1:14">
      <c r="A250" s="260"/>
      <c r="B250" s="261"/>
      <c r="C250" s="261"/>
      <c r="D250" s="262"/>
      <c r="E250" s="262"/>
      <c r="F250" s="262"/>
      <c r="G250" s="178"/>
      <c r="H250" s="178"/>
      <c r="I250" s="178"/>
      <c r="J250" s="178"/>
      <c r="K250" s="28"/>
      <c r="L250" s="28"/>
      <c r="M250" s="28"/>
      <c r="N250" s="79"/>
    </row>
    <row r="251" spans="1:14" ht="12.75" customHeight="1">
      <c r="A251" s="173"/>
      <c r="B251" s="174"/>
      <c r="C251" s="174"/>
      <c r="D251" s="175"/>
      <c r="E251" s="175"/>
      <c r="F251" s="175"/>
      <c r="G251" s="175"/>
      <c r="H251" s="175"/>
      <c r="I251" s="175"/>
      <c r="J251" s="175"/>
      <c r="K251" s="28"/>
      <c r="L251" s="28"/>
      <c r="M251" s="28"/>
      <c r="N251" s="79"/>
    </row>
    <row r="252" spans="1:14">
      <c r="A252" s="87"/>
      <c r="B252" s="28"/>
      <c r="C252" s="28"/>
      <c r="D252" s="28"/>
      <c r="E252" s="28" t="s">
        <v>279</v>
      </c>
      <c r="F252" s="28"/>
      <c r="G252" s="28"/>
      <c r="H252" s="28"/>
      <c r="I252" s="28"/>
      <c r="J252" s="28"/>
      <c r="K252" s="28"/>
      <c r="L252" s="28"/>
      <c r="M252" s="28"/>
      <c r="N252" s="79"/>
    </row>
    <row r="253" spans="1:14">
      <c r="A253" s="87"/>
      <c r="B253" s="28"/>
      <c r="C253" s="28"/>
      <c r="D253" s="28" t="s">
        <v>271</v>
      </c>
      <c r="E253" s="137"/>
      <c r="F253" s="28"/>
      <c r="G253" s="28"/>
      <c r="H253" s="28"/>
      <c r="I253" s="28"/>
      <c r="J253" s="28"/>
      <c r="K253" s="28"/>
      <c r="L253" s="28"/>
      <c r="M253" s="28"/>
      <c r="N253" s="79"/>
    </row>
    <row r="254" spans="1:14">
      <c r="A254" s="87"/>
      <c r="B254" s="28"/>
      <c r="C254" s="28"/>
      <c r="D254" s="28" t="s">
        <v>272</v>
      </c>
      <c r="E254" s="137"/>
      <c r="F254" s="28"/>
      <c r="G254" s="28"/>
      <c r="H254" s="28"/>
      <c r="I254" s="28"/>
      <c r="J254" s="28"/>
      <c r="K254" s="28"/>
      <c r="L254" s="28"/>
      <c r="M254" s="28"/>
      <c r="N254" s="79"/>
    </row>
    <row r="255" spans="1:14">
      <c r="A255" s="87"/>
      <c r="B255" s="28"/>
      <c r="C255" s="28"/>
      <c r="D255" s="28" t="s">
        <v>273</v>
      </c>
      <c r="E255" s="137"/>
      <c r="F255" s="28"/>
      <c r="G255" s="28"/>
      <c r="H255" s="28"/>
      <c r="I255" s="28"/>
      <c r="J255" s="28"/>
      <c r="K255" s="28"/>
      <c r="L255" s="28"/>
      <c r="M255" s="28"/>
      <c r="N255" s="79"/>
    </row>
    <row r="256" spans="1:14">
      <c r="A256" s="87"/>
      <c r="B256" s="28"/>
      <c r="C256" s="28"/>
      <c r="D256" s="28" t="s">
        <v>274</v>
      </c>
      <c r="E256" s="137"/>
      <c r="F256" s="28"/>
      <c r="G256" s="28"/>
      <c r="H256" s="140" t="s">
        <v>324</v>
      </c>
      <c r="I256" s="39"/>
      <c r="J256" s="39"/>
      <c r="K256" s="28"/>
      <c r="L256" s="28" t="s">
        <v>220</v>
      </c>
      <c r="M256" s="28"/>
      <c r="N256" s="79"/>
    </row>
    <row r="257" spans="1:14" ht="12.75" customHeight="1">
      <c r="A257" s="87"/>
      <c r="B257" s="28"/>
      <c r="C257" s="28"/>
      <c r="D257" s="28" t="s">
        <v>275</v>
      </c>
      <c r="E257" s="137"/>
      <c r="F257" s="28"/>
      <c r="G257" s="28"/>
      <c r="H257" s="259" t="str">
        <f>+"El costo del medicamento preventivo para una gallina en el mes es de $"&amp;VALUE(D260)&amp;"."</f>
        <v>El costo del medicamento preventivo para una gallina en el mes es de $0.</v>
      </c>
      <c r="I257" s="259"/>
      <c r="J257" s="259"/>
      <c r="K257" s="28"/>
      <c r="L257" s="31"/>
      <c r="M257" s="31"/>
      <c r="N257" s="82"/>
    </row>
    <row r="258" spans="1:14">
      <c r="A258" s="87"/>
      <c r="B258" s="28"/>
      <c r="C258" s="28"/>
      <c r="D258" s="28" t="s">
        <v>276</v>
      </c>
      <c r="E258" s="137"/>
      <c r="F258" s="28"/>
      <c r="G258" s="28"/>
      <c r="H258" s="259"/>
      <c r="I258" s="259"/>
      <c r="J258" s="259"/>
      <c r="K258" s="28"/>
      <c r="L258" s="31"/>
      <c r="M258" s="31"/>
      <c r="N258" s="82"/>
    </row>
    <row r="259" spans="1:14" ht="12.75" customHeight="1">
      <c r="A259" s="87"/>
      <c r="B259" s="28"/>
      <c r="C259" s="28"/>
      <c r="D259" s="28"/>
      <c r="E259" s="28"/>
      <c r="F259" s="28"/>
      <c r="G259" s="28"/>
      <c r="H259" s="259"/>
      <c r="I259" s="259"/>
      <c r="J259" s="259"/>
      <c r="K259" s="28"/>
      <c r="L259" s="31"/>
      <c r="M259" s="31"/>
      <c r="N259" s="82"/>
    </row>
    <row r="260" spans="1:14">
      <c r="A260" s="116" t="s">
        <v>296</v>
      </c>
      <c r="B260" s="93"/>
      <c r="C260" s="28" t="s">
        <v>221</v>
      </c>
      <c r="D260" s="136">
        <f>IF(SUM(E253:E258)=0,,AVERAGE(E253:E258))</f>
        <v>0</v>
      </c>
      <c r="E260" s="93"/>
      <c r="F260" s="33"/>
      <c r="G260" s="33"/>
      <c r="H260" s="259"/>
      <c r="I260" s="259"/>
      <c r="J260" s="259"/>
      <c r="K260" s="28"/>
      <c r="L260" s="31"/>
      <c r="M260" s="31"/>
      <c r="N260" s="82"/>
    </row>
    <row r="261" spans="1:14">
      <c r="A261" s="116"/>
      <c r="B261" s="93"/>
      <c r="C261" s="28"/>
      <c r="D261" s="93"/>
      <c r="E261" s="93"/>
      <c r="F261" s="33"/>
      <c r="G261" s="33"/>
      <c r="H261" s="33"/>
      <c r="I261" s="33"/>
      <c r="J261" s="33"/>
      <c r="K261" s="113"/>
      <c r="L261" s="31"/>
      <c r="M261" s="31"/>
      <c r="N261" s="82"/>
    </row>
    <row r="262" spans="1:14" ht="12.75" customHeight="1">
      <c r="A262" s="87"/>
      <c r="B262" s="28"/>
      <c r="C262" s="28"/>
      <c r="D262" s="179"/>
      <c r="E262" s="179"/>
      <c r="F262" s="179"/>
      <c r="G262" s="179"/>
      <c r="H262" s="179"/>
      <c r="I262" s="179"/>
      <c r="J262" s="179"/>
      <c r="K262" s="48"/>
      <c r="L262" s="31"/>
      <c r="M262" s="31"/>
      <c r="N262" s="82"/>
    </row>
    <row r="263" spans="1:14">
      <c r="A263" s="47"/>
      <c r="B263" s="28"/>
      <c r="C263" s="28"/>
      <c r="D263" s="28"/>
      <c r="E263" s="28"/>
      <c r="F263" s="45"/>
      <c r="G263" s="45"/>
      <c r="H263" s="45"/>
      <c r="I263" s="45"/>
      <c r="J263" s="45"/>
      <c r="K263" s="45"/>
      <c r="L263" s="31"/>
      <c r="M263" s="31"/>
      <c r="N263" s="82"/>
    </row>
    <row r="264" spans="1:14">
      <c r="A264" s="89" t="s">
        <v>246</v>
      </c>
      <c r="B264" s="39"/>
      <c r="C264" s="39"/>
      <c r="D264" s="28"/>
      <c r="E264" s="38"/>
      <c r="F264" s="45"/>
      <c r="G264" s="45"/>
      <c r="H264" s="45"/>
      <c r="I264" s="45"/>
      <c r="J264" s="45"/>
      <c r="K264" s="45"/>
      <c r="L264" s="39"/>
      <c r="M264" s="39"/>
      <c r="N264" s="80"/>
    </row>
    <row r="265" spans="1:14">
      <c r="A265" s="91"/>
      <c r="B265" s="39"/>
      <c r="C265" s="39"/>
      <c r="D265" s="28"/>
      <c r="E265" s="38"/>
      <c r="F265" s="33"/>
      <c r="G265" s="33"/>
      <c r="H265" s="33"/>
      <c r="I265" s="33"/>
      <c r="J265" s="33"/>
      <c r="K265" s="83"/>
      <c r="L265" s="39"/>
      <c r="M265" s="39"/>
      <c r="N265" s="80"/>
    </row>
    <row r="266" spans="1:14">
      <c r="A266" s="91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80"/>
    </row>
    <row r="267" spans="1:14">
      <c r="A267" s="88" t="s">
        <v>286</v>
      </c>
      <c r="B267" s="31"/>
      <c r="C267" s="31"/>
      <c r="D267" s="31"/>
      <c r="E267" s="28"/>
      <c r="F267" s="28"/>
      <c r="G267" s="28"/>
      <c r="H267" s="28"/>
      <c r="I267" s="28"/>
      <c r="J267" s="28"/>
      <c r="K267" s="28"/>
      <c r="L267" s="249"/>
      <c r="M267" s="249"/>
      <c r="N267" s="81"/>
    </row>
    <row r="268" spans="1:14">
      <c r="A268" s="10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176"/>
      <c r="M268" s="176"/>
      <c r="N268" s="81"/>
    </row>
    <row r="269" spans="1:14" ht="12.75" customHeight="1">
      <c r="A269" s="260" t="s">
        <v>321</v>
      </c>
      <c r="B269" s="261"/>
      <c r="C269" s="261"/>
      <c r="D269" s="262"/>
      <c r="E269" s="262"/>
      <c r="F269" s="262"/>
      <c r="G269" s="178"/>
      <c r="H269" s="178"/>
      <c r="I269" s="178"/>
      <c r="J269" s="178"/>
      <c r="K269" s="28"/>
      <c r="L269" s="45"/>
      <c r="M269" s="28"/>
      <c r="N269" s="79"/>
    </row>
    <row r="270" spans="1:14">
      <c r="A270" s="260"/>
      <c r="B270" s="261"/>
      <c r="C270" s="261"/>
      <c r="D270" s="262"/>
      <c r="E270" s="262"/>
      <c r="F270" s="262"/>
      <c r="G270" s="178"/>
      <c r="H270" s="178"/>
      <c r="I270" s="178"/>
      <c r="J270" s="178"/>
      <c r="K270" s="28"/>
      <c r="L270" s="28"/>
      <c r="M270" s="28"/>
      <c r="N270" s="79"/>
    </row>
    <row r="271" spans="1:14" ht="12.75" customHeight="1">
      <c r="A271" s="173"/>
      <c r="B271" s="174"/>
      <c r="C271" s="174"/>
      <c r="D271" s="175"/>
      <c r="E271" s="175"/>
      <c r="F271" s="175"/>
      <c r="G271" s="175"/>
      <c r="H271" s="175"/>
      <c r="I271" s="175"/>
      <c r="J271" s="175"/>
      <c r="K271" s="28"/>
      <c r="L271" s="28"/>
      <c r="M271" s="28"/>
      <c r="N271" s="79"/>
    </row>
    <row r="272" spans="1:14">
      <c r="A272" s="87"/>
      <c r="B272" s="28"/>
      <c r="C272" s="28"/>
      <c r="D272" s="28"/>
      <c r="E272" s="28" t="s">
        <v>280</v>
      </c>
      <c r="F272" s="28"/>
      <c r="G272" s="28"/>
      <c r="H272" s="28"/>
      <c r="I272" s="28"/>
      <c r="J272" s="28"/>
      <c r="K272" s="28"/>
      <c r="L272" s="28"/>
      <c r="M272" s="28"/>
      <c r="N272" s="79"/>
    </row>
    <row r="273" spans="1:14">
      <c r="A273" s="87"/>
      <c r="B273" s="28"/>
      <c r="C273" s="28"/>
      <c r="D273" s="28" t="s">
        <v>271</v>
      </c>
      <c r="E273" s="137"/>
      <c r="F273" s="28"/>
      <c r="G273" s="28"/>
      <c r="H273" s="28"/>
      <c r="I273" s="28"/>
      <c r="J273" s="28"/>
      <c r="K273" s="28"/>
      <c r="L273" s="28"/>
      <c r="M273" s="28"/>
      <c r="N273" s="79"/>
    </row>
    <row r="274" spans="1:14">
      <c r="A274" s="87"/>
      <c r="B274" s="28"/>
      <c r="C274" s="28"/>
      <c r="D274" s="28" t="s">
        <v>272</v>
      </c>
      <c r="E274" s="137"/>
      <c r="F274" s="28"/>
      <c r="G274" s="28"/>
      <c r="H274" s="28"/>
      <c r="I274" s="28"/>
      <c r="J274" s="28"/>
      <c r="K274" s="28"/>
      <c r="L274" s="28"/>
      <c r="M274" s="28"/>
      <c r="N274" s="79"/>
    </row>
    <row r="275" spans="1:14">
      <c r="A275" s="87"/>
      <c r="B275" s="28"/>
      <c r="C275" s="28"/>
      <c r="D275" s="28" t="s">
        <v>273</v>
      </c>
      <c r="E275" s="137"/>
      <c r="F275" s="28"/>
      <c r="G275" s="28"/>
      <c r="H275" s="28"/>
      <c r="I275" s="28"/>
      <c r="J275" s="28"/>
      <c r="K275" s="28"/>
      <c r="L275" s="28"/>
      <c r="M275" s="28"/>
      <c r="N275" s="79"/>
    </row>
    <row r="276" spans="1:14">
      <c r="A276" s="87"/>
      <c r="B276" s="28"/>
      <c r="C276" s="28"/>
      <c r="D276" s="28" t="s">
        <v>274</v>
      </c>
      <c r="E276" s="137"/>
      <c r="F276" s="28"/>
      <c r="G276" s="28"/>
      <c r="H276" s="140" t="s">
        <v>324</v>
      </c>
      <c r="I276" s="39"/>
      <c r="J276" s="39"/>
      <c r="K276" s="28"/>
      <c r="L276" s="28" t="s">
        <v>220</v>
      </c>
      <c r="M276" s="28"/>
      <c r="N276" s="79"/>
    </row>
    <row r="277" spans="1:14" ht="12.75" customHeight="1">
      <c r="A277" s="87"/>
      <c r="B277" s="28"/>
      <c r="C277" s="28"/>
      <c r="D277" s="28" t="s">
        <v>275</v>
      </c>
      <c r="E277" s="137"/>
      <c r="F277" s="28"/>
      <c r="G277" s="28"/>
      <c r="H277" s="259" t="str">
        <f>+"El costo del material veterinario para una gallina en el mes es de $"&amp;VALUE(D280)&amp;"."</f>
        <v>El costo del material veterinario para una gallina en el mes es de $0.</v>
      </c>
      <c r="I277" s="259"/>
      <c r="J277" s="259"/>
      <c r="K277" s="28"/>
      <c r="L277" s="31"/>
      <c r="M277" s="31"/>
      <c r="N277" s="82"/>
    </row>
    <row r="278" spans="1:14">
      <c r="A278" s="87"/>
      <c r="B278" s="28"/>
      <c r="C278" s="28"/>
      <c r="D278" s="28" t="s">
        <v>276</v>
      </c>
      <c r="E278" s="137"/>
      <c r="F278" s="28"/>
      <c r="G278" s="28"/>
      <c r="H278" s="259"/>
      <c r="I278" s="259"/>
      <c r="J278" s="259"/>
      <c r="K278" s="28"/>
      <c r="L278" s="31"/>
      <c r="M278" s="31"/>
      <c r="N278" s="82"/>
    </row>
    <row r="279" spans="1:14" ht="12.75" customHeight="1">
      <c r="A279" s="87"/>
      <c r="B279" s="28"/>
      <c r="C279" s="28"/>
      <c r="D279" s="28"/>
      <c r="E279" s="28"/>
      <c r="F279" s="28"/>
      <c r="G279" s="28"/>
      <c r="H279" s="259"/>
      <c r="I279" s="259"/>
      <c r="J279" s="259"/>
      <c r="K279" s="28"/>
      <c r="L279" s="31"/>
      <c r="M279" s="31"/>
      <c r="N279" s="82"/>
    </row>
    <row r="280" spans="1:14">
      <c r="A280" s="116" t="s">
        <v>297</v>
      </c>
      <c r="B280" s="93"/>
      <c r="C280" s="28" t="s">
        <v>221</v>
      </c>
      <c r="D280" s="93">
        <f>IF(SUM(E273:E278)=0,,AVERAGE(E273:E278))</f>
        <v>0</v>
      </c>
      <c r="E280" s="93"/>
      <c r="F280" s="33"/>
      <c r="G280" s="33"/>
      <c r="H280" s="259"/>
      <c r="I280" s="259"/>
      <c r="J280" s="259"/>
      <c r="K280" s="28"/>
      <c r="L280" s="31"/>
      <c r="M280" s="31"/>
      <c r="N280" s="82"/>
    </row>
    <row r="281" spans="1:14">
      <c r="A281" s="116"/>
      <c r="B281" s="93"/>
      <c r="C281" s="28"/>
      <c r="D281" s="93"/>
      <c r="E281" s="93"/>
      <c r="F281" s="33"/>
      <c r="G281" s="33"/>
      <c r="H281" s="33"/>
      <c r="I281" s="33"/>
      <c r="J281" s="33"/>
      <c r="K281" s="113"/>
      <c r="L281" s="31"/>
      <c r="M281" s="31"/>
      <c r="N281" s="82"/>
    </row>
    <row r="282" spans="1:14" ht="12.75" customHeight="1">
      <c r="A282" s="87"/>
      <c r="B282" s="28"/>
      <c r="C282" s="28"/>
      <c r="D282" s="179"/>
      <c r="E282" s="179"/>
      <c r="F282" s="179"/>
      <c r="G282" s="179"/>
      <c r="H282" s="179"/>
      <c r="I282" s="179"/>
      <c r="J282" s="179"/>
      <c r="K282" s="48"/>
      <c r="L282" s="31"/>
      <c r="M282" s="31"/>
      <c r="N282" s="82"/>
    </row>
    <row r="283" spans="1:14">
      <c r="A283" s="47"/>
      <c r="B283" s="28"/>
      <c r="C283" s="28"/>
      <c r="D283" s="28"/>
      <c r="E283" s="28"/>
      <c r="F283" s="45"/>
      <c r="G283" s="45"/>
      <c r="H283" s="45"/>
      <c r="I283" s="45"/>
      <c r="J283" s="45"/>
      <c r="K283" s="45"/>
      <c r="L283" s="31"/>
      <c r="M283" s="31"/>
      <c r="N283" s="82"/>
    </row>
    <row r="284" spans="1:14" ht="12.75" customHeight="1">
      <c r="A284" s="89" t="s">
        <v>246</v>
      </c>
      <c r="B284" s="39"/>
      <c r="C284" s="39"/>
      <c r="D284" s="28"/>
      <c r="E284" s="38"/>
      <c r="F284" s="45"/>
      <c r="G284" s="45"/>
      <c r="H284" s="45"/>
      <c r="I284" s="45"/>
      <c r="J284" s="45"/>
      <c r="K284" s="45"/>
      <c r="L284" s="39"/>
      <c r="M284" s="39"/>
      <c r="N284" s="80"/>
    </row>
    <row r="285" spans="1:14">
      <c r="A285" s="91"/>
      <c r="B285" s="39"/>
      <c r="C285" s="39"/>
      <c r="D285" s="28"/>
      <c r="E285" s="38"/>
      <c r="F285" s="33"/>
      <c r="G285" s="33"/>
      <c r="H285" s="33"/>
      <c r="I285" s="33"/>
      <c r="J285" s="33"/>
      <c r="K285" s="83"/>
      <c r="L285" s="39"/>
      <c r="M285" s="39"/>
      <c r="N285" s="80"/>
    </row>
    <row r="286" spans="1:14">
      <c r="A286" s="91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80"/>
    </row>
    <row r="287" spans="1:14">
      <c r="A287" s="88" t="s">
        <v>288</v>
      </c>
      <c r="B287" s="31"/>
      <c r="C287" s="31"/>
      <c r="D287" s="31"/>
      <c r="E287" s="28"/>
      <c r="F287" s="28"/>
      <c r="G287" s="28"/>
      <c r="H287" s="28"/>
      <c r="I287" s="28"/>
      <c r="J287" s="28"/>
      <c r="K287" s="28"/>
      <c r="L287" s="249"/>
      <c r="M287" s="249"/>
      <c r="N287" s="81"/>
    </row>
    <row r="288" spans="1:14">
      <c r="A288" s="10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176"/>
      <c r="M288" s="176"/>
      <c r="N288" s="81"/>
    </row>
    <row r="289" spans="1:14" ht="12.75" customHeight="1">
      <c r="A289" s="260" t="s">
        <v>322</v>
      </c>
      <c r="B289" s="261"/>
      <c r="C289" s="261"/>
      <c r="D289" s="262"/>
      <c r="E289" s="262"/>
      <c r="F289" s="262"/>
      <c r="G289" s="178"/>
      <c r="H289" s="178"/>
      <c r="I289" s="178"/>
      <c r="J289" s="178"/>
      <c r="K289" s="28"/>
      <c r="L289" s="45"/>
      <c r="M289" s="28"/>
      <c r="N289" s="79"/>
    </row>
    <row r="290" spans="1:14">
      <c r="A290" s="260"/>
      <c r="B290" s="261"/>
      <c r="C290" s="261"/>
      <c r="D290" s="262"/>
      <c r="E290" s="262"/>
      <c r="F290" s="262"/>
      <c r="G290" s="178"/>
      <c r="H290" s="178"/>
      <c r="I290" s="178"/>
      <c r="J290" s="178"/>
      <c r="K290" s="28"/>
      <c r="L290" s="28"/>
      <c r="M290" s="28"/>
      <c r="N290" s="79"/>
    </row>
    <row r="291" spans="1:14" ht="12.75" customHeight="1">
      <c r="A291" s="173"/>
      <c r="B291" s="174"/>
      <c r="C291" s="174"/>
      <c r="D291" s="175"/>
      <c r="E291" s="175"/>
      <c r="F291" s="175"/>
      <c r="G291" s="175"/>
      <c r="H291" s="175"/>
      <c r="I291" s="175"/>
      <c r="J291" s="175"/>
      <c r="K291" s="28"/>
      <c r="L291" s="28"/>
      <c r="M291" s="28"/>
      <c r="N291" s="79"/>
    </row>
    <row r="292" spans="1:14" s="123" customFormat="1">
      <c r="A292" s="87"/>
      <c r="B292" s="28"/>
      <c r="C292" s="28"/>
      <c r="D292" s="28"/>
      <c r="E292" s="28" t="s">
        <v>289</v>
      </c>
      <c r="F292" s="28"/>
      <c r="G292" s="28"/>
      <c r="H292" s="28"/>
      <c r="I292" s="28"/>
      <c r="J292" s="28"/>
      <c r="K292" s="28"/>
      <c r="L292" s="28"/>
      <c r="M292" s="28"/>
      <c r="N292" s="79"/>
    </row>
    <row r="293" spans="1:14">
      <c r="A293" s="87"/>
      <c r="B293" s="28"/>
      <c r="C293" s="28"/>
      <c r="D293" s="28" t="s">
        <v>271</v>
      </c>
      <c r="E293" s="137"/>
      <c r="F293" s="28"/>
      <c r="G293" s="28"/>
      <c r="H293" s="28"/>
      <c r="I293" s="28"/>
      <c r="J293" s="28"/>
      <c r="K293" s="28"/>
      <c r="L293" s="28"/>
      <c r="M293" s="28"/>
      <c r="N293" s="79"/>
    </row>
    <row r="294" spans="1:14">
      <c r="A294" s="87"/>
      <c r="B294" s="28"/>
      <c r="C294" s="28"/>
      <c r="D294" s="28" t="s">
        <v>272</v>
      </c>
      <c r="E294" s="137"/>
      <c r="F294" s="28"/>
      <c r="G294" s="28"/>
      <c r="H294" s="28"/>
      <c r="I294" s="28"/>
      <c r="J294" s="28"/>
      <c r="K294" s="28"/>
      <c r="L294" s="28"/>
      <c r="M294" s="28"/>
      <c r="N294" s="79"/>
    </row>
    <row r="295" spans="1:14">
      <c r="A295" s="87"/>
      <c r="B295" s="28"/>
      <c r="C295" s="28"/>
      <c r="D295" s="28" t="s">
        <v>273</v>
      </c>
      <c r="E295" s="137"/>
      <c r="F295" s="28"/>
      <c r="G295" s="28"/>
      <c r="H295" s="28"/>
      <c r="I295" s="28"/>
      <c r="J295" s="28"/>
      <c r="K295" s="28"/>
      <c r="L295" s="28"/>
      <c r="M295" s="28"/>
      <c r="N295" s="79"/>
    </row>
    <row r="296" spans="1:14">
      <c r="A296" s="87"/>
      <c r="B296" s="28"/>
      <c r="C296" s="28"/>
      <c r="D296" s="28" t="s">
        <v>274</v>
      </c>
      <c r="E296" s="137"/>
      <c r="F296" s="28"/>
      <c r="G296" s="28"/>
      <c r="H296" s="140" t="s">
        <v>324</v>
      </c>
      <c r="I296" s="39"/>
      <c r="J296" s="39"/>
      <c r="K296" s="28"/>
      <c r="L296" s="28" t="s">
        <v>220</v>
      </c>
      <c r="M296" s="28"/>
      <c r="N296" s="79"/>
    </row>
    <row r="297" spans="1:14" ht="12.75" customHeight="1">
      <c r="A297" s="87"/>
      <c r="B297" s="28"/>
      <c r="C297" s="28"/>
      <c r="D297" s="28" t="s">
        <v>275</v>
      </c>
      <c r="E297" s="137"/>
      <c r="F297" s="28"/>
      <c r="G297" s="28"/>
      <c r="H297" s="259" t="str">
        <f>+"Los gasto directos para una gallina en el mes es de $"&amp;VALUE(D300)&amp;"."</f>
        <v>Los gasto directos para una gallina en el mes es de $0.</v>
      </c>
      <c r="I297" s="259"/>
      <c r="J297" s="259"/>
      <c r="K297" s="28"/>
      <c r="L297" s="31"/>
      <c r="M297" s="31"/>
      <c r="N297" s="82"/>
    </row>
    <row r="298" spans="1:14">
      <c r="A298" s="87"/>
      <c r="B298" s="28"/>
      <c r="C298" s="28"/>
      <c r="D298" s="28" t="s">
        <v>276</v>
      </c>
      <c r="E298" s="137"/>
      <c r="F298" s="28"/>
      <c r="G298" s="28"/>
      <c r="H298" s="259"/>
      <c r="I298" s="259"/>
      <c r="J298" s="259"/>
      <c r="K298" s="28"/>
      <c r="L298" s="31"/>
      <c r="M298" s="31"/>
      <c r="N298" s="82"/>
    </row>
    <row r="299" spans="1:14" ht="12.75" customHeight="1">
      <c r="A299" s="87"/>
      <c r="B299" s="28"/>
      <c r="C299" s="28"/>
      <c r="D299" s="28"/>
      <c r="E299" s="28"/>
      <c r="F299" s="28"/>
      <c r="G299" s="28"/>
      <c r="H299" s="259"/>
      <c r="I299" s="259"/>
      <c r="J299" s="259"/>
      <c r="K299" s="28"/>
      <c r="L299" s="31"/>
      <c r="M299" s="31"/>
      <c r="N299" s="82"/>
    </row>
    <row r="300" spans="1:14">
      <c r="A300" s="263" t="s">
        <v>288</v>
      </c>
      <c r="B300" s="264"/>
      <c r="C300" s="28" t="s">
        <v>221</v>
      </c>
      <c r="D300" s="136">
        <f>IF(SUM(E293:E298)=0,,AVERAGE(E293:E298))</f>
        <v>0</v>
      </c>
      <c r="E300" s="93"/>
      <c r="F300" s="33"/>
      <c r="G300" s="33"/>
      <c r="H300" s="259"/>
      <c r="I300" s="259"/>
      <c r="J300" s="259"/>
      <c r="K300" s="28"/>
      <c r="L300" s="31"/>
      <c r="M300" s="31"/>
      <c r="N300" s="82"/>
    </row>
    <row r="301" spans="1:14">
      <c r="A301" s="87"/>
      <c r="B301" s="28"/>
      <c r="C301" s="28"/>
      <c r="D301" s="93"/>
      <c r="E301" s="93"/>
      <c r="F301" s="33"/>
      <c r="G301" s="33"/>
      <c r="H301" s="33"/>
      <c r="I301" s="33"/>
      <c r="J301" s="33"/>
      <c r="K301" s="113"/>
      <c r="L301" s="31"/>
      <c r="M301" s="31"/>
      <c r="N301" s="82"/>
    </row>
    <row r="302" spans="1:14">
      <c r="A302" s="87"/>
      <c r="B302" s="28"/>
      <c r="C302" s="28"/>
      <c r="D302" s="179"/>
      <c r="E302" s="179"/>
      <c r="F302" s="179"/>
      <c r="G302" s="179"/>
      <c r="H302" s="179"/>
      <c r="I302" s="179"/>
      <c r="J302" s="179"/>
      <c r="K302" s="48"/>
      <c r="L302" s="31"/>
      <c r="M302" s="31"/>
      <c r="N302" s="82"/>
    </row>
    <row r="303" spans="1:14">
      <c r="A303" s="47"/>
      <c r="B303" s="28"/>
      <c r="C303" s="28"/>
      <c r="D303" s="28"/>
      <c r="E303" s="28"/>
      <c r="F303" s="45"/>
      <c r="G303" s="45"/>
      <c r="H303" s="45"/>
      <c r="I303" s="45"/>
      <c r="J303" s="45"/>
      <c r="K303" s="45"/>
      <c r="L303" s="28"/>
      <c r="M303" s="28"/>
      <c r="N303" s="79"/>
    </row>
    <row r="304" spans="1:14" ht="12.75" customHeight="1">
      <c r="A304" s="89" t="s">
        <v>246</v>
      </c>
      <c r="B304" s="39"/>
      <c r="C304" s="39"/>
      <c r="D304" s="28"/>
      <c r="E304" s="38"/>
      <c r="F304" s="45"/>
      <c r="G304" s="45"/>
      <c r="H304" s="45"/>
      <c r="I304" s="45"/>
      <c r="J304" s="45"/>
      <c r="K304" s="45"/>
      <c r="L304" s="39"/>
      <c r="M304" s="39"/>
      <c r="N304" s="80"/>
    </row>
    <row r="305" spans="1:14">
      <c r="A305" s="91"/>
      <c r="B305" s="39"/>
      <c r="C305" s="39"/>
      <c r="D305" s="28"/>
      <c r="E305" s="38"/>
      <c r="F305" s="33"/>
      <c r="G305" s="33"/>
      <c r="H305" s="33"/>
      <c r="I305" s="33"/>
      <c r="J305" s="33"/>
      <c r="K305" s="83"/>
      <c r="L305" s="39"/>
      <c r="M305" s="39"/>
      <c r="N305" s="80"/>
    </row>
    <row r="306" spans="1:14">
      <c r="A306" s="91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80"/>
    </row>
    <row r="307" spans="1:14">
      <c r="A307" s="88" t="s">
        <v>290</v>
      </c>
      <c r="B307" s="31"/>
      <c r="C307" s="31"/>
      <c r="D307" s="31"/>
      <c r="E307" s="28"/>
      <c r="F307" s="28"/>
      <c r="G307" s="28"/>
      <c r="H307" s="28"/>
      <c r="I307" s="28"/>
      <c r="J307" s="28"/>
      <c r="K307" s="28"/>
      <c r="L307" s="249"/>
      <c r="M307" s="249"/>
      <c r="N307" s="81"/>
    </row>
    <row r="308" spans="1:14">
      <c r="A308" s="10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176"/>
      <c r="M308" s="176"/>
      <c r="N308" s="81"/>
    </row>
    <row r="309" spans="1:14" ht="12.75" customHeight="1">
      <c r="A309" s="260" t="s">
        <v>323</v>
      </c>
      <c r="B309" s="261"/>
      <c r="C309" s="261"/>
      <c r="D309" s="262"/>
      <c r="E309" s="262"/>
      <c r="F309" s="262"/>
      <c r="G309" s="178"/>
      <c r="H309" s="178"/>
      <c r="I309" s="178"/>
      <c r="J309" s="178"/>
      <c r="K309" s="28"/>
      <c r="L309" s="28"/>
      <c r="M309" s="28"/>
      <c r="N309" s="79"/>
    </row>
    <row r="310" spans="1:14">
      <c r="A310" s="260"/>
      <c r="B310" s="261"/>
      <c r="C310" s="261"/>
      <c r="D310" s="262"/>
      <c r="E310" s="262"/>
      <c r="F310" s="262"/>
      <c r="G310" s="178"/>
      <c r="H310" s="178"/>
      <c r="I310" s="178"/>
      <c r="J310" s="178"/>
      <c r="K310" s="28"/>
      <c r="L310" s="28"/>
      <c r="M310" s="28"/>
      <c r="N310" s="79"/>
    </row>
    <row r="311" spans="1:14">
      <c r="A311" s="173"/>
      <c r="B311" s="174"/>
      <c r="C311" s="174"/>
      <c r="D311" s="175"/>
      <c r="E311" s="175"/>
      <c r="F311" s="175"/>
      <c r="G311" s="175"/>
      <c r="H311" s="175"/>
      <c r="I311" s="175"/>
      <c r="J311" s="175"/>
      <c r="K311" s="28"/>
      <c r="L311" s="28"/>
      <c r="M311" s="28"/>
      <c r="N311" s="79"/>
    </row>
    <row r="312" spans="1:14">
      <c r="A312" s="87"/>
      <c r="B312" s="28"/>
      <c r="C312" s="28"/>
      <c r="D312" s="28"/>
      <c r="E312" s="28" t="s">
        <v>291</v>
      </c>
      <c r="F312" s="28"/>
      <c r="G312" s="28"/>
      <c r="H312" s="28"/>
      <c r="I312" s="28"/>
      <c r="J312" s="28"/>
      <c r="K312" s="28"/>
      <c r="L312" s="28"/>
      <c r="M312" s="28"/>
      <c r="N312" s="79"/>
    </row>
    <row r="313" spans="1:14">
      <c r="A313" s="87"/>
      <c r="B313" s="28"/>
      <c r="C313" s="28"/>
      <c r="D313" s="28" t="s">
        <v>271</v>
      </c>
      <c r="E313" s="137"/>
      <c r="F313" s="28"/>
      <c r="G313" s="28"/>
      <c r="H313" s="28"/>
      <c r="I313" s="28"/>
      <c r="J313" s="28"/>
      <c r="K313" s="28"/>
      <c r="L313" s="28"/>
      <c r="M313" s="28"/>
      <c r="N313" s="79"/>
    </row>
    <row r="314" spans="1:14">
      <c r="A314" s="87"/>
      <c r="B314" s="28"/>
      <c r="C314" s="28"/>
      <c r="D314" s="28" t="s">
        <v>272</v>
      </c>
      <c r="E314" s="137"/>
      <c r="F314" s="28"/>
      <c r="G314" s="28"/>
      <c r="H314" s="28"/>
      <c r="I314" s="28"/>
      <c r="J314" s="28"/>
      <c r="K314" s="28"/>
      <c r="L314" s="28" t="s">
        <v>220</v>
      </c>
      <c r="M314" s="28"/>
      <c r="N314" s="79"/>
    </row>
    <row r="315" spans="1:14" ht="12.75" customHeight="1">
      <c r="A315" s="87"/>
      <c r="B315" s="28"/>
      <c r="C315" s="28"/>
      <c r="D315" s="28" t="s">
        <v>273</v>
      </c>
      <c r="E315" s="137"/>
      <c r="F315" s="28"/>
      <c r="G315" s="28"/>
      <c r="H315" s="28"/>
      <c r="I315" s="28"/>
      <c r="J315" s="28"/>
      <c r="K315" s="28"/>
      <c r="L315" s="31"/>
      <c r="M315" s="31"/>
      <c r="N315" s="82"/>
    </row>
    <row r="316" spans="1:14">
      <c r="A316" s="87"/>
      <c r="B316" s="28"/>
      <c r="C316" s="28"/>
      <c r="D316" s="28" t="s">
        <v>274</v>
      </c>
      <c r="E316" s="137"/>
      <c r="F316" s="28"/>
      <c r="G316" s="28"/>
      <c r="H316" s="140" t="s">
        <v>324</v>
      </c>
      <c r="I316" s="39"/>
      <c r="J316" s="39"/>
      <c r="K316" s="28"/>
      <c r="L316" s="31"/>
      <c r="M316" s="31"/>
      <c r="N316" s="82"/>
    </row>
    <row r="317" spans="1:14" ht="12.75" customHeight="1">
      <c r="A317" s="87"/>
      <c r="B317" s="28"/>
      <c r="C317" s="28"/>
      <c r="D317" s="28" t="s">
        <v>275</v>
      </c>
      <c r="E317" s="137"/>
      <c r="F317" s="28"/>
      <c r="G317" s="28"/>
      <c r="H317" s="259" t="str">
        <f>+"Los sueldos y prestaciones para una gallina en el mes es de $"&amp;VALUE(D320)&amp;"."</f>
        <v>Los sueldos y prestaciones para una gallina en el mes es de $0.</v>
      </c>
      <c r="I317" s="259"/>
      <c r="J317" s="259"/>
      <c r="K317" s="28"/>
      <c r="L317" s="31"/>
      <c r="M317" s="31"/>
      <c r="N317" s="82"/>
    </row>
    <row r="318" spans="1:14">
      <c r="A318" s="87"/>
      <c r="B318" s="28"/>
      <c r="C318" s="28"/>
      <c r="D318" s="28" t="s">
        <v>276</v>
      </c>
      <c r="E318" s="137"/>
      <c r="F318" s="28"/>
      <c r="G318" s="28"/>
      <c r="H318" s="259"/>
      <c r="I318" s="259"/>
      <c r="J318" s="259"/>
      <c r="K318" s="28"/>
      <c r="L318" s="31"/>
      <c r="M318" s="31"/>
      <c r="N318" s="82"/>
    </row>
    <row r="319" spans="1:14">
      <c r="A319" s="87"/>
      <c r="B319" s="28"/>
      <c r="C319" s="28"/>
      <c r="D319" s="28"/>
      <c r="E319" s="28"/>
      <c r="F319" s="28"/>
      <c r="G319" s="28"/>
      <c r="H319" s="259"/>
      <c r="I319" s="259"/>
      <c r="J319" s="259"/>
      <c r="K319" s="28"/>
      <c r="L319" s="31"/>
      <c r="M319" s="31"/>
      <c r="N319" s="82"/>
    </row>
    <row r="320" spans="1:14">
      <c r="A320" s="263" t="s">
        <v>290</v>
      </c>
      <c r="B320" s="264"/>
      <c r="C320" s="28" t="s">
        <v>221</v>
      </c>
      <c r="D320" s="136">
        <f>IF(SUM(E313:E318)=0,,AVERAGE(E313:E318))</f>
        <v>0</v>
      </c>
      <c r="E320" s="93"/>
      <c r="F320" s="33"/>
      <c r="G320" s="33"/>
      <c r="H320" s="259"/>
      <c r="I320" s="259"/>
      <c r="J320" s="259"/>
      <c r="K320" s="28"/>
      <c r="L320" s="31"/>
      <c r="M320" s="31"/>
      <c r="N320" s="82"/>
    </row>
    <row r="321" spans="1:14" ht="12.75" customHeight="1">
      <c r="A321" s="116"/>
      <c r="B321" s="93"/>
      <c r="C321" s="28"/>
      <c r="D321" s="93"/>
      <c r="E321" s="93"/>
      <c r="F321" s="33"/>
      <c r="G321" s="33"/>
      <c r="H321" s="33"/>
      <c r="I321" s="33"/>
      <c r="J321" s="33"/>
      <c r="K321" s="113"/>
      <c r="L321" s="28"/>
      <c r="M321" s="28"/>
      <c r="N321" s="79"/>
    </row>
    <row r="322" spans="1:14">
      <c r="A322" s="87"/>
      <c r="B322" s="28"/>
      <c r="C322" s="28"/>
      <c r="D322" s="179"/>
      <c r="E322" s="179"/>
      <c r="F322" s="179"/>
      <c r="G322" s="179"/>
      <c r="H322" s="179"/>
      <c r="I322" s="179"/>
      <c r="J322" s="179"/>
      <c r="K322" s="48"/>
      <c r="L322" s="28"/>
      <c r="M322" s="28"/>
      <c r="N322" s="79"/>
    </row>
    <row r="323" spans="1:14">
      <c r="A323" s="47"/>
      <c r="B323" s="28"/>
      <c r="C323" s="28"/>
      <c r="D323" s="28"/>
      <c r="E323" s="28"/>
      <c r="F323" s="45"/>
      <c r="G323" s="45"/>
      <c r="H323" s="45"/>
      <c r="I323" s="45"/>
      <c r="J323" s="45"/>
      <c r="K323" s="45"/>
      <c r="L323" s="28"/>
      <c r="M323" s="28"/>
      <c r="N323" s="79"/>
    </row>
    <row r="324" spans="1:14">
      <c r="A324" s="89" t="s">
        <v>246</v>
      </c>
      <c r="B324" s="39"/>
      <c r="C324" s="39"/>
      <c r="D324" s="28"/>
      <c r="E324" s="38"/>
      <c r="F324" s="45"/>
      <c r="G324" s="45"/>
      <c r="H324" s="45"/>
      <c r="I324" s="45"/>
      <c r="J324" s="45"/>
      <c r="K324" s="45"/>
      <c r="L324" s="39"/>
      <c r="M324" s="39"/>
      <c r="N324" s="80"/>
    </row>
    <row r="325" spans="1:14">
      <c r="A325" s="91"/>
      <c r="B325" s="39"/>
      <c r="C325" s="39"/>
      <c r="D325" s="28"/>
      <c r="E325" s="38"/>
      <c r="F325" s="33"/>
      <c r="G325" s="33"/>
      <c r="H325" s="33"/>
      <c r="I325" s="33"/>
      <c r="J325" s="33"/>
      <c r="K325" s="83"/>
      <c r="L325" s="39"/>
      <c r="M325" s="39"/>
      <c r="N325" s="80"/>
    </row>
    <row r="326" spans="1:14">
      <c r="A326" s="91"/>
      <c r="B326" s="39"/>
      <c r="C326" s="39"/>
      <c r="D326" s="28"/>
      <c r="E326" s="38"/>
      <c r="F326" s="33"/>
      <c r="G326" s="33"/>
      <c r="H326" s="33"/>
      <c r="I326" s="33"/>
      <c r="J326" s="33"/>
      <c r="K326" s="83"/>
      <c r="L326" s="39"/>
      <c r="M326" s="39"/>
      <c r="N326" s="80"/>
    </row>
    <row r="327" spans="1:14" ht="15">
      <c r="A327" s="250" t="s">
        <v>304</v>
      </c>
      <c r="B327" s="251"/>
      <c r="C327" s="251"/>
      <c r="D327" s="251"/>
      <c r="E327" s="251"/>
      <c r="F327" s="251"/>
      <c r="G327" s="251"/>
      <c r="H327" s="251"/>
      <c r="I327" s="251"/>
      <c r="J327" s="251"/>
      <c r="K327" s="251"/>
      <c r="L327" s="251"/>
      <c r="M327" s="251"/>
      <c r="N327" s="252"/>
    </row>
    <row r="328" spans="1:14">
      <c r="A328" s="124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127"/>
    </row>
    <row r="329" spans="1:14">
      <c r="A329" s="88" t="s">
        <v>267</v>
      </c>
      <c r="B329" s="31"/>
      <c r="C329" s="31"/>
      <c r="D329" s="31"/>
      <c r="E329" s="28"/>
      <c r="F329" s="28"/>
      <c r="G329" s="28"/>
      <c r="H329" s="28"/>
      <c r="I329" s="28"/>
      <c r="J329" s="28"/>
      <c r="K329" s="28"/>
      <c r="L329" s="249"/>
      <c r="M329" s="249"/>
      <c r="N329" s="81"/>
    </row>
    <row r="330" spans="1:14">
      <c r="A330" s="10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176"/>
      <c r="M330" s="176"/>
      <c r="N330" s="81"/>
    </row>
    <row r="331" spans="1:14">
      <c r="A331" s="246"/>
      <c r="B331" s="247"/>
      <c r="C331" s="247"/>
      <c r="D331" s="248"/>
      <c r="E331" s="248"/>
      <c r="F331" s="248"/>
      <c r="G331" s="175"/>
      <c r="H331" s="175"/>
      <c r="I331" s="175"/>
      <c r="J331" s="175"/>
      <c r="K331" s="28"/>
      <c r="L331" s="45"/>
      <c r="M331" s="28"/>
      <c r="N331" s="79"/>
    </row>
    <row r="332" spans="1:14">
      <c r="A332" s="246"/>
      <c r="B332" s="247"/>
      <c r="C332" s="247"/>
      <c r="D332" s="248"/>
      <c r="E332" s="248"/>
      <c r="F332" s="248"/>
      <c r="G332" s="175"/>
      <c r="H332" s="175"/>
      <c r="I332" s="175"/>
      <c r="J332" s="175"/>
      <c r="K332" s="28"/>
      <c r="L332" s="28"/>
      <c r="M332" s="28"/>
      <c r="N332" s="79"/>
    </row>
    <row r="333" spans="1:14" ht="12.75" customHeight="1">
      <c r="A333" s="173"/>
      <c r="B333" s="174"/>
      <c r="C333" s="174"/>
      <c r="D333" s="175"/>
      <c r="E333" s="175"/>
      <c r="F333" s="175"/>
      <c r="G333" s="175"/>
      <c r="H333" s="175"/>
      <c r="I333" s="175"/>
      <c r="J333" s="175"/>
      <c r="K333" s="28"/>
      <c r="L333" s="28"/>
      <c r="M333" s="28"/>
      <c r="N333" s="79"/>
    </row>
    <row r="334" spans="1:14">
      <c r="A334" s="87"/>
      <c r="B334" s="28"/>
      <c r="C334" s="28"/>
      <c r="D334" s="28"/>
      <c r="E334" s="28" t="s">
        <v>267</v>
      </c>
      <c r="F334" s="28"/>
      <c r="G334" s="28"/>
      <c r="H334" s="28"/>
      <c r="I334" s="28"/>
      <c r="J334" s="28"/>
      <c r="K334" s="28"/>
      <c r="L334" s="28"/>
      <c r="M334" s="28"/>
      <c r="N334" s="79"/>
    </row>
    <row r="335" spans="1:14" ht="12.75" customHeight="1">
      <c r="A335" s="87"/>
      <c r="B335" s="28"/>
      <c r="C335" s="28"/>
      <c r="D335" s="28" t="s">
        <v>271</v>
      </c>
      <c r="E335" s="139"/>
      <c r="F335" s="28"/>
      <c r="G335" s="28"/>
      <c r="H335" s="28"/>
      <c r="I335" s="28"/>
      <c r="J335" s="28"/>
      <c r="K335" s="28"/>
      <c r="L335" s="28"/>
      <c r="M335" s="28"/>
      <c r="N335" s="79"/>
    </row>
    <row r="336" spans="1:14">
      <c r="A336" s="87"/>
      <c r="B336" s="28"/>
      <c r="C336" s="28"/>
      <c r="D336" s="28" t="s">
        <v>272</v>
      </c>
      <c r="E336" s="139"/>
      <c r="F336" s="28"/>
      <c r="G336" s="28"/>
      <c r="H336" s="28"/>
      <c r="I336" s="28"/>
      <c r="J336" s="28"/>
      <c r="K336" s="28"/>
      <c r="L336" s="28" t="s">
        <v>220</v>
      </c>
      <c r="M336" s="28"/>
      <c r="N336" s="79"/>
    </row>
    <row r="337" spans="1:14">
      <c r="A337" s="87"/>
      <c r="B337" s="28"/>
      <c r="C337" s="28"/>
      <c r="D337" s="28" t="s">
        <v>273</v>
      </c>
      <c r="E337" s="139"/>
      <c r="F337" s="28"/>
      <c r="G337" s="28"/>
      <c r="H337" s="28"/>
      <c r="I337" s="28"/>
      <c r="J337" s="28"/>
      <c r="K337" s="28"/>
      <c r="L337" s="31"/>
      <c r="M337" s="31"/>
      <c r="N337" s="82"/>
    </row>
    <row r="338" spans="1:14">
      <c r="A338" s="87"/>
      <c r="B338" s="28"/>
      <c r="C338" s="28"/>
      <c r="D338" s="28" t="s">
        <v>274</v>
      </c>
      <c r="E338" s="139"/>
      <c r="F338" s="28"/>
      <c r="G338" s="28"/>
      <c r="H338" s="140" t="s">
        <v>324</v>
      </c>
      <c r="I338" s="39"/>
      <c r="J338" s="39"/>
      <c r="K338" s="28"/>
      <c r="L338" s="31"/>
      <c r="M338" s="31"/>
      <c r="N338" s="82"/>
    </row>
    <row r="339" spans="1:14" ht="12.75" customHeight="1">
      <c r="A339" s="87"/>
      <c r="B339" s="28"/>
      <c r="C339" s="28"/>
      <c r="D339" s="28" t="s">
        <v>275</v>
      </c>
      <c r="E339" s="139"/>
      <c r="F339" s="28"/>
      <c r="G339" s="28"/>
      <c r="H339" s="259" t="str">
        <f>+"El costo de la gallina al momento de inicar con la postura es de $"&amp;VALUE(D342)&amp;" KG."</f>
        <v>El costo de la gallina al momento de inicar con la postura es de $0 KG.</v>
      </c>
      <c r="I339" s="259"/>
      <c r="J339" s="259"/>
      <c r="K339" s="28"/>
      <c r="L339" s="31"/>
      <c r="M339" s="31"/>
      <c r="N339" s="82"/>
    </row>
    <row r="340" spans="1:14">
      <c r="A340" s="87"/>
      <c r="B340" s="28"/>
      <c r="C340" s="28"/>
      <c r="D340" s="28" t="s">
        <v>276</v>
      </c>
      <c r="E340" s="139"/>
      <c r="F340" s="28"/>
      <c r="G340" s="28"/>
      <c r="H340" s="259"/>
      <c r="I340" s="259"/>
      <c r="J340" s="259"/>
      <c r="K340" s="28"/>
      <c r="L340" s="31"/>
      <c r="M340" s="31"/>
      <c r="N340" s="82"/>
    </row>
    <row r="341" spans="1:14" ht="12.75" customHeight="1">
      <c r="A341" s="87"/>
      <c r="B341" s="28"/>
      <c r="C341" s="28"/>
      <c r="D341" s="28"/>
      <c r="E341" s="28"/>
      <c r="F341" s="28"/>
      <c r="G341" s="28"/>
      <c r="H341" s="259"/>
      <c r="I341" s="259"/>
      <c r="J341" s="259"/>
      <c r="K341" s="28"/>
      <c r="L341" s="31"/>
      <c r="M341" s="31"/>
      <c r="N341" s="82"/>
    </row>
    <row r="342" spans="1:14">
      <c r="A342" s="87" t="s">
        <v>307</v>
      </c>
      <c r="B342" s="28"/>
      <c r="C342" s="28" t="s">
        <v>221</v>
      </c>
      <c r="D342" s="136">
        <f>IF(SUM(E335:E340)=0,,AVERAGE(E335:E340))</f>
        <v>0</v>
      </c>
      <c r="E342" s="93"/>
      <c r="F342" s="33"/>
      <c r="G342" s="33"/>
      <c r="H342" s="259"/>
      <c r="I342" s="259"/>
      <c r="J342" s="259"/>
      <c r="K342" s="104"/>
      <c r="L342" s="31"/>
      <c r="M342" s="31"/>
      <c r="N342" s="82"/>
    </row>
    <row r="343" spans="1:14">
      <c r="A343" s="87"/>
      <c r="B343" s="28"/>
      <c r="C343" s="28"/>
      <c r="D343" s="93"/>
      <c r="E343" s="93"/>
      <c r="F343" s="33"/>
      <c r="G343" s="33"/>
      <c r="H343" s="33"/>
      <c r="I343" s="33"/>
      <c r="J343" s="33"/>
      <c r="K343" s="113"/>
      <c r="L343" s="28"/>
      <c r="M343" s="28"/>
      <c r="N343" s="79"/>
    </row>
    <row r="344" spans="1:14">
      <c r="A344" s="87"/>
      <c r="B344" s="28"/>
      <c r="C344" s="28"/>
      <c r="D344" s="179"/>
      <c r="E344" s="179"/>
      <c r="F344" s="179"/>
      <c r="G344" s="179"/>
      <c r="H344" s="179"/>
      <c r="I344" s="179"/>
      <c r="J344" s="179"/>
      <c r="K344" s="48"/>
      <c r="L344" s="28"/>
      <c r="M344" s="28"/>
      <c r="N344" s="79"/>
    </row>
    <row r="345" spans="1:14">
      <c r="A345" s="87"/>
      <c r="B345" s="28"/>
      <c r="C345" s="28"/>
      <c r="D345" s="28"/>
      <c r="E345" s="28"/>
      <c r="F345" s="33"/>
      <c r="G345" s="33"/>
      <c r="H345" s="33"/>
      <c r="I345" s="33"/>
      <c r="J345" s="33"/>
      <c r="K345" s="28"/>
      <c r="L345" s="28"/>
      <c r="M345" s="28"/>
      <c r="N345" s="79"/>
    </row>
    <row r="346" spans="1:14">
      <c r="A346" s="89" t="s">
        <v>246</v>
      </c>
      <c r="B346" s="28"/>
      <c r="C346" s="28"/>
      <c r="D346" s="28"/>
      <c r="E346" s="38"/>
      <c r="F346" s="33"/>
      <c r="G346" s="33"/>
      <c r="H346" s="33"/>
      <c r="I346" s="33"/>
      <c r="J346" s="33"/>
      <c r="K346" s="83"/>
      <c r="L346" s="28"/>
      <c r="M346" s="28"/>
      <c r="N346" s="79"/>
    </row>
    <row r="347" spans="1:14">
      <c r="A347" s="91"/>
      <c r="B347" s="39"/>
      <c r="C347" s="39"/>
      <c r="D347" s="39"/>
      <c r="E347" s="38"/>
      <c r="F347" s="33"/>
      <c r="G347" s="33"/>
      <c r="H347" s="33"/>
      <c r="I347" s="33"/>
      <c r="J347" s="33"/>
      <c r="K347" s="36"/>
      <c r="L347" s="39"/>
      <c r="M347" s="39"/>
      <c r="N347" s="80"/>
    </row>
    <row r="348" spans="1:14">
      <c r="A348" s="91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80"/>
    </row>
    <row r="349" spans="1:14">
      <c r="A349" s="88" t="s">
        <v>282</v>
      </c>
      <c r="B349" s="31"/>
      <c r="C349" s="31"/>
      <c r="D349" s="31"/>
      <c r="E349" s="28"/>
      <c r="F349" s="28"/>
      <c r="G349" s="28"/>
      <c r="H349" s="28"/>
      <c r="I349" s="28"/>
      <c r="J349" s="28"/>
      <c r="K349" s="28"/>
      <c r="L349" s="28"/>
      <c r="M349" s="28"/>
      <c r="N349" s="79"/>
    </row>
    <row r="350" spans="1:14">
      <c r="A350" s="10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79"/>
    </row>
    <row r="351" spans="1:14" ht="12.75" customHeight="1">
      <c r="A351" s="246" t="s">
        <v>315</v>
      </c>
      <c r="B351" s="247"/>
      <c r="C351" s="247"/>
      <c r="D351" s="248"/>
      <c r="E351" s="248"/>
      <c r="F351" s="248"/>
      <c r="G351" s="175"/>
      <c r="H351" s="175"/>
      <c r="I351" s="175"/>
      <c r="J351" s="175"/>
      <c r="K351" s="28"/>
      <c r="L351" s="28"/>
      <c r="M351" s="28"/>
      <c r="N351" s="79"/>
    </row>
    <row r="352" spans="1:14">
      <c r="A352" s="246"/>
      <c r="B352" s="247"/>
      <c r="C352" s="247"/>
      <c r="D352" s="248"/>
      <c r="E352" s="248"/>
      <c r="F352" s="248"/>
      <c r="G352" s="175"/>
      <c r="H352" s="175"/>
      <c r="I352" s="175"/>
      <c r="J352" s="175"/>
      <c r="K352" s="28"/>
      <c r="L352" s="28"/>
      <c r="M352" s="28"/>
      <c r="N352" s="79"/>
    </row>
    <row r="353" spans="1:14" ht="12.75" customHeight="1">
      <c r="A353" s="173"/>
      <c r="B353" s="174"/>
      <c r="C353" s="174"/>
      <c r="D353" s="175"/>
      <c r="E353" s="175"/>
      <c r="F353" s="175"/>
      <c r="G353" s="175"/>
      <c r="H353" s="175"/>
      <c r="I353" s="175"/>
      <c r="J353" s="175"/>
      <c r="K353" s="28"/>
      <c r="L353" s="28"/>
      <c r="M353" s="28"/>
      <c r="N353" s="79"/>
    </row>
    <row r="354" spans="1:14">
      <c r="A354" s="87"/>
      <c r="B354" s="28"/>
      <c r="C354" s="28"/>
      <c r="D354" s="28"/>
      <c r="E354" s="138" t="s">
        <v>281</v>
      </c>
      <c r="F354" s="28"/>
      <c r="G354" s="28"/>
      <c r="H354" s="28"/>
      <c r="I354" s="28"/>
      <c r="J354" s="28"/>
      <c r="K354" s="28"/>
      <c r="L354" s="28"/>
      <c r="M354" s="28"/>
      <c r="N354" s="79"/>
    </row>
    <row r="355" spans="1:14" ht="12.75" customHeight="1">
      <c r="A355" s="87"/>
      <c r="B355" s="28"/>
      <c r="C355" s="28"/>
      <c r="D355" s="28" t="s">
        <v>271</v>
      </c>
      <c r="E355" s="160"/>
      <c r="F355" s="28"/>
      <c r="G355" s="28"/>
      <c r="H355" s="28"/>
      <c r="I355" s="28"/>
      <c r="J355" s="28"/>
      <c r="K355" s="28"/>
      <c r="L355" s="28"/>
      <c r="M355" s="28"/>
      <c r="N355" s="79"/>
    </row>
    <row r="356" spans="1:14">
      <c r="A356" s="87"/>
      <c r="B356" s="28"/>
      <c r="C356" s="28"/>
      <c r="D356" s="28" t="s">
        <v>272</v>
      </c>
      <c r="E356" s="160"/>
      <c r="F356" s="28"/>
      <c r="G356" s="28"/>
      <c r="H356" s="28"/>
      <c r="I356" s="28"/>
      <c r="J356" s="28"/>
      <c r="K356" s="28"/>
      <c r="L356" s="28"/>
      <c r="M356" s="28"/>
      <c r="N356" s="79"/>
    </row>
    <row r="357" spans="1:14">
      <c r="A357" s="87"/>
      <c r="B357" s="28"/>
      <c r="C357" s="28"/>
      <c r="D357" s="28" t="s">
        <v>273</v>
      </c>
      <c r="E357" s="160"/>
      <c r="F357" s="28"/>
      <c r="G357" s="28"/>
      <c r="H357" s="28"/>
      <c r="I357" s="28"/>
      <c r="J357" s="28"/>
      <c r="K357" s="28"/>
      <c r="L357" s="28"/>
      <c r="M357" s="28"/>
      <c r="N357" s="79"/>
    </row>
    <row r="358" spans="1:14">
      <c r="A358" s="87"/>
      <c r="B358" s="28"/>
      <c r="C358" s="28"/>
      <c r="D358" s="28" t="s">
        <v>274</v>
      </c>
      <c r="E358" s="160"/>
      <c r="F358" s="28"/>
      <c r="G358" s="28"/>
      <c r="H358" s="140" t="s">
        <v>324</v>
      </c>
      <c r="I358" s="39"/>
      <c r="J358" s="39"/>
      <c r="K358" s="28"/>
      <c r="L358" s="28" t="s">
        <v>220</v>
      </c>
      <c r="M358" s="28"/>
      <c r="N358" s="79"/>
    </row>
    <row r="359" spans="1:14" ht="12.75" customHeight="1">
      <c r="A359" s="87"/>
      <c r="B359" s="28"/>
      <c r="C359" s="28"/>
      <c r="D359" s="28" t="s">
        <v>275</v>
      </c>
      <c r="E359" s="160"/>
      <c r="F359" s="28"/>
      <c r="G359" s="28"/>
      <c r="H359" s="259" t="str">
        <f>+"Los kilos de alimento que consumío una pollita en el mes fue "&amp;VALUE(D362)&amp;" KG."</f>
        <v>Los kilos de alimento que consumío una pollita en el mes fue 0 KG.</v>
      </c>
      <c r="I359" s="259"/>
      <c r="J359" s="259"/>
      <c r="K359" s="28"/>
      <c r="L359" s="31"/>
      <c r="M359" s="31"/>
      <c r="N359" s="82"/>
    </row>
    <row r="360" spans="1:14">
      <c r="A360" s="87"/>
      <c r="B360" s="28"/>
      <c r="C360" s="28"/>
      <c r="D360" s="28" t="s">
        <v>276</v>
      </c>
      <c r="E360" s="160"/>
      <c r="F360" s="28"/>
      <c r="G360" s="28"/>
      <c r="H360" s="259"/>
      <c r="I360" s="259"/>
      <c r="J360" s="259"/>
      <c r="K360" s="28"/>
      <c r="L360" s="31"/>
      <c r="M360" s="31"/>
      <c r="N360" s="82"/>
    </row>
    <row r="361" spans="1:14" ht="12.75" customHeight="1">
      <c r="A361" s="87"/>
      <c r="B361" s="28"/>
      <c r="C361" s="28"/>
      <c r="D361" s="28"/>
      <c r="E361" s="28"/>
      <c r="F361" s="28"/>
      <c r="G361" s="28"/>
      <c r="H361" s="259"/>
      <c r="I361" s="259"/>
      <c r="J361" s="259"/>
      <c r="K361" s="28"/>
      <c r="L361" s="31"/>
      <c r="M361" s="31"/>
      <c r="N361" s="82"/>
    </row>
    <row r="362" spans="1:14">
      <c r="A362" s="263" t="s">
        <v>282</v>
      </c>
      <c r="B362" s="264"/>
      <c r="C362" s="28" t="s">
        <v>221</v>
      </c>
      <c r="D362" s="135">
        <f>IF(SUM(E355:E360)=0,,AVERAGE(E355:E360))</f>
        <v>0</v>
      </c>
      <c r="E362" s="93"/>
      <c r="F362" s="93"/>
      <c r="G362" s="93"/>
      <c r="H362" s="259"/>
      <c r="I362" s="259"/>
      <c r="J362" s="259"/>
      <c r="K362" s="45"/>
      <c r="L362" s="31"/>
      <c r="M362" s="31"/>
      <c r="N362" s="82"/>
    </row>
    <row r="363" spans="1:14">
      <c r="A363" s="87"/>
      <c r="B363" s="28"/>
      <c r="C363" s="28"/>
      <c r="D363" s="93"/>
      <c r="E363" s="93"/>
      <c r="F363" s="111"/>
      <c r="G363" s="111"/>
      <c r="H363" s="111"/>
      <c r="I363" s="111"/>
      <c r="J363" s="111"/>
      <c r="K363" s="96"/>
      <c r="L363" s="31"/>
      <c r="M363" s="31"/>
      <c r="N363" s="82"/>
    </row>
    <row r="364" spans="1:14">
      <c r="A364" s="87"/>
      <c r="B364" s="28"/>
      <c r="C364" s="28"/>
      <c r="D364" s="179"/>
      <c r="E364" s="179"/>
      <c r="F364" s="179"/>
      <c r="G364" s="179"/>
      <c r="H364" s="179"/>
      <c r="I364" s="179"/>
      <c r="J364" s="179"/>
      <c r="K364" s="48"/>
      <c r="L364" s="31"/>
      <c r="M364" s="31"/>
      <c r="N364" s="82"/>
    </row>
    <row r="365" spans="1:14">
      <c r="A365" s="47"/>
      <c r="B365" s="28"/>
      <c r="C365" s="28"/>
      <c r="D365" s="28"/>
      <c r="E365" s="28"/>
      <c r="F365" s="33"/>
      <c r="G365" s="33"/>
      <c r="H365" s="33"/>
      <c r="I365" s="33"/>
      <c r="J365" s="33"/>
      <c r="K365" s="28"/>
      <c r="L365" s="28"/>
      <c r="M365" s="28"/>
      <c r="N365" s="79"/>
    </row>
    <row r="366" spans="1:14">
      <c r="A366" s="89" t="s">
        <v>246</v>
      </c>
      <c r="B366" s="39"/>
      <c r="C366" s="39"/>
      <c r="D366" s="28"/>
      <c r="E366" s="38"/>
      <c r="F366" s="33"/>
      <c r="G366" s="33"/>
      <c r="H366" s="33"/>
      <c r="I366" s="33"/>
      <c r="J366" s="33"/>
      <c r="K366" s="45"/>
      <c r="L366" s="39"/>
      <c r="M366" s="39"/>
      <c r="N366" s="80"/>
    </row>
    <row r="367" spans="1:14">
      <c r="A367" s="89"/>
      <c r="B367" s="39"/>
      <c r="C367" s="39"/>
      <c r="D367" s="28"/>
      <c r="E367" s="38"/>
      <c r="F367" s="33"/>
      <c r="G367" s="33"/>
      <c r="H367" s="33"/>
      <c r="I367" s="33"/>
      <c r="J367" s="33"/>
      <c r="K367" s="45"/>
      <c r="L367" s="39"/>
      <c r="M367" s="39"/>
      <c r="N367" s="80"/>
    </row>
    <row r="368" spans="1:14">
      <c r="A368" s="91"/>
      <c r="B368" s="39"/>
      <c r="C368" s="39"/>
      <c r="D368" s="28"/>
      <c r="E368" s="38"/>
      <c r="F368" s="33"/>
      <c r="G368" s="33"/>
      <c r="H368" s="33"/>
      <c r="I368" s="33"/>
      <c r="J368" s="33"/>
      <c r="K368" s="83"/>
      <c r="L368" s="39"/>
      <c r="M368" s="39"/>
      <c r="N368" s="80"/>
    </row>
    <row r="369" spans="1:14">
      <c r="A369" s="88" t="s">
        <v>292</v>
      </c>
      <c r="B369" s="31"/>
      <c r="C369" s="31"/>
      <c r="D369" s="31"/>
      <c r="E369" s="28"/>
      <c r="F369" s="28"/>
      <c r="G369" s="28"/>
      <c r="H369" s="28"/>
      <c r="I369" s="28"/>
      <c r="J369" s="28"/>
      <c r="K369" s="28"/>
      <c r="L369" s="249"/>
      <c r="M369" s="249"/>
      <c r="N369" s="81"/>
    </row>
    <row r="370" spans="1:14">
      <c r="A370" s="10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176"/>
      <c r="M370" s="176"/>
      <c r="N370" s="81"/>
    </row>
    <row r="371" spans="1:14" ht="12.75" customHeight="1">
      <c r="A371" s="260" t="s">
        <v>316</v>
      </c>
      <c r="B371" s="261"/>
      <c r="C371" s="261"/>
      <c r="D371" s="262"/>
      <c r="E371" s="262"/>
      <c r="F371" s="262"/>
      <c r="G371" s="178"/>
      <c r="H371" s="178"/>
      <c r="I371" s="178"/>
      <c r="J371" s="178"/>
      <c r="K371" s="28"/>
      <c r="L371" s="45"/>
      <c r="M371" s="28"/>
      <c r="N371" s="79"/>
    </row>
    <row r="372" spans="1:14">
      <c r="A372" s="260"/>
      <c r="B372" s="261"/>
      <c r="C372" s="261"/>
      <c r="D372" s="262"/>
      <c r="E372" s="262"/>
      <c r="F372" s="262"/>
      <c r="G372" s="178"/>
      <c r="H372" s="178"/>
      <c r="I372" s="178"/>
      <c r="J372" s="178"/>
      <c r="K372" s="28"/>
      <c r="L372" s="28"/>
      <c r="M372" s="28"/>
      <c r="N372" s="79"/>
    </row>
    <row r="373" spans="1:14" ht="12.75" customHeight="1">
      <c r="A373" s="173"/>
      <c r="B373" s="174"/>
      <c r="C373" s="174"/>
      <c r="D373" s="175"/>
      <c r="E373" s="175"/>
      <c r="F373" s="175"/>
      <c r="G373" s="175"/>
      <c r="H373" s="175"/>
      <c r="I373" s="175"/>
      <c r="J373" s="175"/>
      <c r="K373" s="28"/>
      <c r="L373" s="28"/>
      <c r="M373" s="28"/>
      <c r="N373" s="79"/>
    </row>
    <row r="374" spans="1:14">
      <c r="A374" s="87"/>
      <c r="B374" s="28"/>
      <c r="C374" s="28"/>
      <c r="D374" s="28"/>
      <c r="E374" s="28" t="s">
        <v>302</v>
      </c>
      <c r="F374" s="28"/>
      <c r="G374" s="28"/>
      <c r="H374" s="28"/>
      <c r="I374" s="28"/>
      <c r="J374" s="28"/>
      <c r="K374" s="28"/>
      <c r="L374" s="28"/>
      <c r="M374" s="28"/>
      <c r="N374" s="79"/>
    </row>
    <row r="375" spans="1:14" ht="12.75" customHeight="1">
      <c r="A375" s="87"/>
      <c r="B375" s="28"/>
      <c r="C375" s="28"/>
      <c r="D375" s="28" t="s">
        <v>271</v>
      </c>
      <c r="E375" s="139"/>
      <c r="F375" s="28"/>
      <c r="G375" s="28"/>
      <c r="H375" s="28"/>
      <c r="I375" s="28"/>
      <c r="J375" s="28"/>
      <c r="K375" s="28"/>
      <c r="L375" s="28"/>
      <c r="M375" s="28"/>
      <c r="N375" s="79"/>
    </row>
    <row r="376" spans="1:14">
      <c r="A376" s="87"/>
      <c r="B376" s="28"/>
      <c r="C376" s="28"/>
      <c r="D376" s="28" t="s">
        <v>272</v>
      </c>
      <c r="E376" s="139"/>
      <c r="F376" s="28"/>
      <c r="G376" s="28"/>
      <c r="H376" s="28"/>
      <c r="I376" s="28"/>
      <c r="J376" s="28"/>
      <c r="K376" s="28"/>
      <c r="L376" s="28"/>
      <c r="M376" s="28"/>
      <c r="N376" s="79"/>
    </row>
    <row r="377" spans="1:14">
      <c r="A377" s="87"/>
      <c r="B377" s="28"/>
      <c r="C377" s="28"/>
      <c r="D377" s="28" t="s">
        <v>273</v>
      </c>
      <c r="E377" s="139"/>
      <c r="F377" s="28"/>
      <c r="G377" s="28"/>
      <c r="H377" s="28"/>
      <c r="I377" s="28"/>
      <c r="J377" s="28"/>
      <c r="K377" s="28"/>
      <c r="L377" s="28"/>
      <c r="M377" s="28"/>
      <c r="N377" s="79"/>
    </row>
    <row r="378" spans="1:14">
      <c r="A378" s="87"/>
      <c r="B378" s="28"/>
      <c r="C378" s="28"/>
      <c r="D378" s="28" t="s">
        <v>274</v>
      </c>
      <c r="E378" s="139"/>
      <c r="F378" s="28"/>
      <c r="G378" s="28"/>
      <c r="H378" s="140" t="s">
        <v>324</v>
      </c>
      <c r="I378" s="39"/>
      <c r="J378" s="39"/>
      <c r="K378" s="28"/>
      <c r="L378" s="28" t="s">
        <v>220</v>
      </c>
      <c r="M378" s="28"/>
      <c r="N378" s="79"/>
    </row>
    <row r="379" spans="1:14" ht="12.75" customHeight="1">
      <c r="A379" s="87"/>
      <c r="B379" s="28"/>
      <c r="C379" s="28"/>
      <c r="D379" s="28" t="s">
        <v>275</v>
      </c>
      <c r="E379" s="139"/>
      <c r="F379" s="28"/>
      <c r="G379" s="28"/>
      <c r="H379" s="259" t="str">
        <f>+"El costo del consumo de alimento en el mes de una pollita es $"&amp;VALUE(D382)&amp;"."</f>
        <v>El costo del consumo de alimento en el mes de una pollita es $0.</v>
      </c>
      <c r="I379" s="259"/>
      <c r="J379" s="259"/>
      <c r="K379" s="28"/>
      <c r="L379" s="31"/>
      <c r="M379" s="31"/>
      <c r="N379" s="82"/>
    </row>
    <row r="380" spans="1:14">
      <c r="A380" s="87"/>
      <c r="B380" s="28"/>
      <c r="C380" s="28"/>
      <c r="D380" s="28" t="s">
        <v>276</v>
      </c>
      <c r="E380" s="139"/>
      <c r="F380" s="28"/>
      <c r="G380" s="28"/>
      <c r="H380" s="259"/>
      <c r="I380" s="259"/>
      <c r="J380" s="259"/>
      <c r="K380" s="28"/>
      <c r="L380" s="31"/>
      <c r="M380" s="31"/>
      <c r="N380" s="82"/>
    </row>
    <row r="381" spans="1:14" ht="12.75" customHeight="1">
      <c r="A381" s="87"/>
      <c r="B381" s="28"/>
      <c r="C381" s="28"/>
      <c r="D381" s="28"/>
      <c r="E381" s="28"/>
      <c r="F381" s="28"/>
      <c r="G381" s="28"/>
      <c r="H381" s="259"/>
      <c r="I381" s="259"/>
      <c r="J381" s="259"/>
      <c r="K381" s="28"/>
      <c r="L381" s="31"/>
      <c r="M381" s="31"/>
      <c r="N381" s="82"/>
    </row>
    <row r="382" spans="1:14">
      <c r="A382" s="263" t="s">
        <v>292</v>
      </c>
      <c r="B382" s="264"/>
      <c r="C382" s="28" t="s">
        <v>221</v>
      </c>
      <c r="D382" s="136">
        <f>IF(SUM(E375:E380)=0,,AVERAGE(E375:E380))</f>
        <v>0</v>
      </c>
      <c r="E382" s="114"/>
      <c r="F382" s="112"/>
      <c r="G382" s="112"/>
      <c r="H382" s="259"/>
      <c r="I382" s="259"/>
      <c r="J382" s="259"/>
      <c r="K382" s="35"/>
      <c r="L382" s="31"/>
      <c r="M382" s="31"/>
      <c r="N382" s="82"/>
    </row>
    <row r="383" spans="1:14">
      <c r="A383" s="87"/>
      <c r="B383" s="28"/>
      <c r="C383" s="28"/>
      <c r="D383" s="114"/>
      <c r="E383" s="114"/>
      <c r="F383" s="112"/>
      <c r="G383" s="112"/>
      <c r="H383" s="112"/>
      <c r="I383" s="112"/>
      <c r="J383" s="112"/>
      <c r="K383" s="113"/>
      <c r="L383" s="117"/>
      <c r="M383" s="117"/>
      <c r="N383" s="118"/>
    </row>
    <row r="384" spans="1:14">
      <c r="A384" s="87"/>
      <c r="B384" s="28"/>
      <c r="C384" s="28"/>
      <c r="D384" s="28"/>
      <c r="E384" s="28"/>
      <c r="F384" s="45"/>
      <c r="G384" s="45"/>
      <c r="H384" s="45"/>
      <c r="I384" s="45"/>
      <c r="J384" s="45"/>
      <c r="K384" s="45"/>
      <c r="L384" s="117"/>
      <c r="M384" s="117"/>
      <c r="N384" s="118"/>
    </row>
    <row r="385" spans="1:14">
      <c r="A385" s="87"/>
      <c r="B385" s="28"/>
      <c r="C385" s="28"/>
      <c r="D385" s="28"/>
      <c r="E385" s="28"/>
      <c r="F385" s="45"/>
      <c r="G385" s="45"/>
      <c r="H385" s="45"/>
      <c r="I385" s="45"/>
      <c r="J385" s="45"/>
      <c r="K385" s="45"/>
      <c r="L385" s="33"/>
      <c r="M385" s="28"/>
      <c r="N385" s="79"/>
    </row>
    <row r="386" spans="1:14">
      <c r="A386" s="89" t="s">
        <v>246</v>
      </c>
      <c r="B386" s="28"/>
      <c r="C386" s="28"/>
      <c r="D386" s="28"/>
      <c r="E386" s="28"/>
      <c r="F386" s="45"/>
      <c r="G386" s="45"/>
      <c r="H386" s="45"/>
      <c r="I386" s="45"/>
      <c r="J386" s="45"/>
      <c r="K386" s="45"/>
      <c r="L386" s="33"/>
      <c r="M386" s="37"/>
      <c r="N386" s="79"/>
    </row>
    <row r="387" spans="1:14">
      <c r="A387" s="87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33"/>
      <c r="M387" s="37"/>
      <c r="N387" s="79"/>
    </row>
    <row r="388" spans="1:14">
      <c r="A388" s="87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33"/>
      <c r="M388" s="37"/>
      <c r="N388" s="79"/>
    </row>
    <row r="389" spans="1:14">
      <c r="A389" s="88" t="s">
        <v>285</v>
      </c>
      <c r="B389" s="31"/>
      <c r="C389" s="31"/>
      <c r="D389" s="31"/>
      <c r="E389" s="28"/>
      <c r="F389" s="28"/>
      <c r="G389" s="28"/>
      <c r="H389" s="28"/>
      <c r="I389" s="28"/>
      <c r="J389" s="28"/>
      <c r="K389" s="28"/>
      <c r="L389" s="249"/>
      <c r="M389" s="249"/>
      <c r="N389" s="81"/>
    </row>
    <row r="390" spans="1:14">
      <c r="A390" s="10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176"/>
      <c r="M390" s="176"/>
      <c r="N390" s="81"/>
    </row>
    <row r="391" spans="1:14" ht="12.75" customHeight="1">
      <c r="A391" s="246" t="s">
        <v>319</v>
      </c>
      <c r="B391" s="247"/>
      <c r="C391" s="247"/>
      <c r="D391" s="248"/>
      <c r="E391" s="248"/>
      <c r="F391" s="248"/>
      <c r="G391" s="175"/>
      <c r="H391" s="175"/>
      <c r="I391" s="175"/>
      <c r="J391" s="175"/>
      <c r="K391" s="28"/>
      <c r="L391" s="45"/>
      <c r="M391" s="28"/>
      <c r="N391" s="79"/>
    </row>
    <row r="392" spans="1:14">
      <c r="A392" s="246"/>
      <c r="B392" s="247"/>
      <c r="C392" s="247"/>
      <c r="D392" s="248"/>
      <c r="E392" s="248"/>
      <c r="F392" s="248"/>
      <c r="G392" s="175"/>
      <c r="H392" s="175"/>
      <c r="I392" s="175"/>
      <c r="J392" s="175"/>
      <c r="K392" s="28"/>
      <c r="L392" s="28"/>
      <c r="M392" s="28"/>
      <c r="N392" s="79"/>
    </row>
    <row r="393" spans="1:14" ht="12.75" customHeight="1">
      <c r="A393" s="173"/>
      <c r="B393" s="174"/>
      <c r="C393" s="174"/>
      <c r="D393" s="175"/>
      <c r="E393" s="175"/>
      <c r="F393" s="175"/>
      <c r="G393" s="175"/>
      <c r="H393" s="175"/>
      <c r="I393" s="175"/>
      <c r="J393" s="175"/>
      <c r="K393" s="28"/>
      <c r="L393" s="28"/>
      <c r="M393" s="28"/>
      <c r="N393" s="79"/>
    </row>
    <row r="394" spans="1:14">
      <c r="A394" s="87"/>
      <c r="B394" s="28"/>
      <c r="C394" s="28"/>
      <c r="D394" s="28"/>
      <c r="E394" s="28" t="s">
        <v>278</v>
      </c>
      <c r="F394" s="28"/>
      <c r="G394" s="28"/>
      <c r="H394" s="28"/>
      <c r="I394" s="28"/>
      <c r="J394" s="28"/>
      <c r="K394" s="28"/>
      <c r="L394" s="28"/>
      <c r="M394" s="28"/>
      <c r="N394" s="79"/>
    </row>
    <row r="395" spans="1:14" ht="12.75" customHeight="1">
      <c r="A395" s="87"/>
      <c r="B395" s="28"/>
      <c r="C395" s="28"/>
      <c r="D395" s="28" t="s">
        <v>271</v>
      </c>
      <c r="E395" s="139"/>
      <c r="F395" s="28"/>
      <c r="G395" s="28"/>
      <c r="H395" s="28"/>
      <c r="I395" s="28"/>
      <c r="J395" s="28"/>
      <c r="K395" s="28"/>
      <c r="L395" s="28"/>
      <c r="M395" s="28"/>
      <c r="N395" s="79"/>
    </row>
    <row r="396" spans="1:14">
      <c r="A396" s="87"/>
      <c r="B396" s="28"/>
      <c r="C396" s="28"/>
      <c r="D396" s="28" t="s">
        <v>272</v>
      </c>
      <c r="E396" s="139"/>
      <c r="F396" s="28"/>
      <c r="G396" s="28"/>
      <c r="H396" s="28"/>
      <c r="I396" s="28"/>
      <c r="J396" s="28"/>
      <c r="K396" s="28"/>
      <c r="L396" s="28"/>
      <c r="M396" s="28"/>
      <c r="N396" s="79"/>
    </row>
    <row r="397" spans="1:14">
      <c r="A397" s="87"/>
      <c r="B397" s="28"/>
      <c r="C397" s="28"/>
      <c r="D397" s="28" t="s">
        <v>273</v>
      </c>
      <c r="E397" s="139"/>
      <c r="F397" s="28"/>
      <c r="G397" s="28"/>
      <c r="H397" s="28"/>
      <c r="I397" s="28"/>
      <c r="J397" s="28"/>
      <c r="K397" s="28"/>
      <c r="L397" s="28"/>
      <c r="M397" s="28"/>
      <c r="N397" s="79"/>
    </row>
    <row r="398" spans="1:14">
      <c r="A398" s="87"/>
      <c r="B398" s="28"/>
      <c r="C398" s="28"/>
      <c r="D398" s="28" t="s">
        <v>274</v>
      </c>
      <c r="E398" s="139"/>
      <c r="F398" s="28"/>
      <c r="G398" s="28"/>
      <c r="H398" s="140" t="s">
        <v>324</v>
      </c>
      <c r="I398" s="39"/>
      <c r="J398" s="39"/>
      <c r="K398" s="28"/>
      <c r="L398" s="28" t="s">
        <v>220</v>
      </c>
      <c r="M398" s="28"/>
      <c r="N398" s="79"/>
    </row>
    <row r="399" spans="1:14" ht="12.75" customHeight="1">
      <c r="A399" s="87"/>
      <c r="B399" s="28"/>
      <c r="C399" s="28"/>
      <c r="D399" s="28" t="s">
        <v>275</v>
      </c>
      <c r="E399" s="139"/>
      <c r="F399" s="28"/>
      <c r="G399" s="28"/>
      <c r="H399" s="259" t="str">
        <f>+"El costo del consumo de alimento terminado y complementos alimenticios de una pollita en el mes es de $"&amp;VALUE(D402)&amp;"."</f>
        <v>El costo del consumo de alimento terminado y complementos alimenticios de una pollita en el mes es de $0.</v>
      </c>
      <c r="I399" s="259"/>
      <c r="J399" s="259"/>
      <c r="K399" s="28"/>
      <c r="L399" s="31"/>
      <c r="M399" s="31"/>
      <c r="N399" s="82"/>
    </row>
    <row r="400" spans="1:14">
      <c r="A400" s="87"/>
      <c r="B400" s="28"/>
      <c r="C400" s="28"/>
      <c r="D400" s="28" t="s">
        <v>276</v>
      </c>
      <c r="E400" s="139"/>
      <c r="F400" s="28"/>
      <c r="G400" s="28"/>
      <c r="H400" s="259"/>
      <c r="I400" s="259"/>
      <c r="J400" s="259"/>
      <c r="K400" s="28"/>
      <c r="L400" s="31"/>
      <c r="M400" s="31"/>
      <c r="N400" s="82"/>
    </row>
    <row r="401" spans="1:14" ht="12.75" customHeight="1">
      <c r="A401" s="87"/>
      <c r="B401" s="28"/>
      <c r="C401" s="28"/>
      <c r="D401" s="28"/>
      <c r="E401" s="28"/>
      <c r="F401" s="28"/>
      <c r="G401" s="28"/>
      <c r="H401" s="259"/>
      <c r="I401" s="259"/>
      <c r="J401" s="259"/>
      <c r="K401" s="28"/>
      <c r="L401" s="31"/>
      <c r="M401" s="31"/>
      <c r="N401" s="82"/>
    </row>
    <row r="402" spans="1:14">
      <c r="A402" s="116" t="s">
        <v>295</v>
      </c>
      <c r="B402" s="84"/>
      <c r="C402" s="28" t="s">
        <v>221</v>
      </c>
      <c r="D402" s="136">
        <f>IF(SUM(E395:E400)=0,,AVERAGE(E395:E400))</f>
        <v>0</v>
      </c>
      <c r="E402" s="93"/>
      <c r="F402" s="92"/>
      <c r="G402" s="92"/>
      <c r="H402" s="259"/>
      <c r="I402" s="259"/>
      <c r="J402" s="259"/>
      <c r="K402" s="28"/>
      <c r="L402" s="117"/>
      <c r="M402" s="117"/>
      <c r="N402" s="118"/>
    </row>
    <row r="403" spans="1:14">
      <c r="A403" s="115"/>
      <c r="B403" s="84"/>
      <c r="C403" s="28"/>
      <c r="D403" s="93"/>
      <c r="E403" s="93"/>
      <c r="F403" s="32"/>
      <c r="G403" s="32"/>
      <c r="H403" s="32"/>
      <c r="I403" s="32"/>
      <c r="J403" s="32"/>
      <c r="K403" s="113"/>
      <c r="L403" s="117"/>
      <c r="M403" s="117"/>
      <c r="N403" s="118"/>
    </row>
    <row r="404" spans="1:14">
      <c r="A404" s="87"/>
      <c r="B404" s="28"/>
      <c r="C404" s="28"/>
      <c r="D404" s="92"/>
      <c r="E404" s="179"/>
      <c r="F404" s="45"/>
      <c r="G404" s="45"/>
      <c r="H404" s="45"/>
      <c r="I404" s="45"/>
      <c r="J404" s="45"/>
      <c r="K404" s="45"/>
      <c r="L404" s="31"/>
      <c r="M404" s="31"/>
      <c r="N404" s="82"/>
    </row>
    <row r="405" spans="1:14">
      <c r="A405" s="87"/>
      <c r="B405" s="28"/>
      <c r="C405" s="28"/>
      <c r="D405" s="32"/>
      <c r="E405" s="34"/>
      <c r="F405" s="45"/>
      <c r="G405" s="45"/>
      <c r="H405" s="45"/>
      <c r="I405" s="45"/>
      <c r="J405" s="45"/>
      <c r="K405" s="45"/>
      <c r="L405" s="28"/>
      <c r="M405" s="28"/>
      <c r="N405" s="79"/>
    </row>
    <row r="406" spans="1:14">
      <c r="A406" s="89" t="s">
        <v>246</v>
      </c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79"/>
    </row>
    <row r="407" spans="1:14">
      <c r="A407" s="47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79"/>
    </row>
    <row r="408" spans="1:14">
      <c r="A408" s="87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79"/>
    </row>
    <row r="409" spans="1:14">
      <c r="A409" s="88" t="s">
        <v>287</v>
      </c>
      <c r="B409" s="31"/>
      <c r="C409" s="31"/>
      <c r="D409" s="31"/>
      <c r="E409" s="28"/>
      <c r="F409" s="28"/>
      <c r="G409" s="28"/>
      <c r="H409" s="28"/>
      <c r="I409" s="28"/>
      <c r="J409" s="28"/>
      <c r="K409" s="28"/>
      <c r="L409" s="249"/>
      <c r="M409" s="249"/>
      <c r="N409" s="81"/>
    </row>
    <row r="410" spans="1:14">
      <c r="A410" s="10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176"/>
      <c r="M410" s="176"/>
      <c r="N410" s="81"/>
    </row>
    <row r="411" spans="1:14" ht="12.75" customHeight="1">
      <c r="A411" s="260" t="s">
        <v>320</v>
      </c>
      <c r="B411" s="261"/>
      <c r="C411" s="261"/>
      <c r="D411" s="262"/>
      <c r="E411" s="262"/>
      <c r="F411" s="262"/>
      <c r="G411" s="178"/>
      <c r="H411" s="178"/>
      <c r="I411" s="178"/>
      <c r="J411" s="178"/>
      <c r="K411" s="28"/>
      <c r="L411" s="45"/>
      <c r="M411" s="28"/>
      <c r="N411" s="79"/>
    </row>
    <row r="412" spans="1:14">
      <c r="A412" s="260"/>
      <c r="B412" s="261"/>
      <c r="C412" s="261"/>
      <c r="D412" s="262"/>
      <c r="E412" s="262"/>
      <c r="F412" s="262"/>
      <c r="G412" s="178"/>
      <c r="H412" s="178"/>
      <c r="I412" s="178"/>
      <c r="J412" s="178"/>
      <c r="K412" s="28"/>
      <c r="L412" s="28"/>
      <c r="M412" s="28"/>
      <c r="N412" s="79"/>
    </row>
    <row r="413" spans="1:14" ht="12.75" customHeight="1">
      <c r="A413" s="173"/>
      <c r="B413" s="174"/>
      <c r="C413" s="174"/>
      <c r="D413" s="175"/>
      <c r="E413" s="175"/>
      <c r="F413" s="175"/>
      <c r="G413" s="175"/>
      <c r="H413" s="175"/>
      <c r="I413" s="175"/>
      <c r="J413" s="175"/>
      <c r="K413" s="28"/>
      <c r="L413" s="28"/>
      <c r="M413" s="28"/>
      <c r="N413" s="79"/>
    </row>
    <row r="414" spans="1:14">
      <c r="A414" s="87"/>
      <c r="B414" s="28"/>
      <c r="C414" s="28"/>
      <c r="D414" s="28"/>
      <c r="E414" s="28" t="s">
        <v>279</v>
      </c>
      <c r="F414" s="28"/>
      <c r="G414" s="28"/>
      <c r="H414" s="28"/>
      <c r="I414" s="28"/>
      <c r="J414" s="28"/>
      <c r="K414" s="28"/>
      <c r="L414" s="28"/>
      <c r="M414" s="28"/>
      <c r="N414" s="79"/>
    </row>
    <row r="415" spans="1:14">
      <c r="A415" s="87"/>
      <c r="B415" s="28"/>
      <c r="C415" s="28"/>
      <c r="D415" s="28" t="s">
        <v>271</v>
      </c>
      <c r="E415" s="139"/>
      <c r="F415" s="28"/>
      <c r="G415" s="28"/>
      <c r="H415" s="28"/>
      <c r="I415" s="28"/>
      <c r="J415" s="28"/>
      <c r="K415" s="28"/>
      <c r="L415" s="28"/>
      <c r="M415" s="28"/>
      <c r="N415" s="79"/>
    </row>
    <row r="416" spans="1:14">
      <c r="A416" s="87"/>
      <c r="B416" s="28"/>
      <c r="C416" s="28"/>
      <c r="D416" s="28" t="s">
        <v>272</v>
      </c>
      <c r="E416" s="139"/>
      <c r="F416" s="28"/>
      <c r="G416" s="28"/>
      <c r="H416" s="28"/>
      <c r="I416" s="28"/>
      <c r="J416" s="28"/>
      <c r="K416" s="28"/>
      <c r="L416" s="28"/>
      <c r="M416" s="28"/>
      <c r="N416" s="79"/>
    </row>
    <row r="417" spans="1:14">
      <c r="A417" s="87"/>
      <c r="B417" s="28"/>
      <c r="C417" s="28"/>
      <c r="D417" s="28" t="s">
        <v>273</v>
      </c>
      <c r="E417" s="139"/>
      <c r="F417" s="28"/>
      <c r="G417" s="28"/>
      <c r="H417" s="28"/>
      <c r="I417" s="28"/>
      <c r="J417" s="28"/>
      <c r="K417" s="28"/>
      <c r="L417" s="28"/>
      <c r="M417" s="28"/>
      <c r="N417" s="79"/>
    </row>
    <row r="418" spans="1:14">
      <c r="A418" s="87"/>
      <c r="B418" s="28"/>
      <c r="C418" s="28"/>
      <c r="D418" s="28" t="s">
        <v>274</v>
      </c>
      <c r="E418" s="139"/>
      <c r="F418" s="28"/>
      <c r="G418" s="28"/>
      <c r="H418" s="140" t="s">
        <v>324</v>
      </c>
      <c r="I418" s="39"/>
      <c r="J418" s="39"/>
      <c r="K418" s="28"/>
      <c r="L418" s="28" t="s">
        <v>220</v>
      </c>
      <c r="M418" s="28"/>
      <c r="N418" s="79"/>
    </row>
    <row r="419" spans="1:14" ht="12.75" customHeight="1">
      <c r="A419" s="87"/>
      <c r="B419" s="28"/>
      <c r="C419" s="28"/>
      <c r="D419" s="28" t="s">
        <v>275</v>
      </c>
      <c r="E419" s="139"/>
      <c r="F419" s="28"/>
      <c r="G419" s="28"/>
      <c r="H419" s="259" t="str">
        <f>+"El costo del medicamento preventivo para una pollita en el mes es de $"&amp;VALUE(D422)&amp;"."</f>
        <v>El costo del medicamento preventivo para una pollita en el mes es de $0.</v>
      </c>
      <c r="I419" s="259"/>
      <c r="J419" s="259"/>
      <c r="K419" s="28"/>
      <c r="L419" s="31"/>
      <c r="M419" s="31"/>
      <c r="N419" s="82"/>
    </row>
    <row r="420" spans="1:14">
      <c r="A420" s="87"/>
      <c r="B420" s="28"/>
      <c r="C420" s="28"/>
      <c r="D420" s="28" t="s">
        <v>276</v>
      </c>
      <c r="E420" s="139"/>
      <c r="F420" s="28"/>
      <c r="G420" s="28"/>
      <c r="H420" s="259"/>
      <c r="I420" s="259"/>
      <c r="J420" s="259"/>
      <c r="K420" s="28"/>
      <c r="L420" s="31"/>
      <c r="M420" s="31"/>
      <c r="N420" s="82"/>
    </row>
    <row r="421" spans="1:14" ht="12.75" customHeight="1">
      <c r="A421" s="87"/>
      <c r="B421" s="28"/>
      <c r="C421" s="28"/>
      <c r="D421" s="28"/>
      <c r="E421" s="28"/>
      <c r="F421" s="28"/>
      <c r="G421" s="28"/>
      <c r="H421" s="259"/>
      <c r="I421" s="259"/>
      <c r="J421" s="259"/>
      <c r="K421" s="28"/>
      <c r="L421" s="31"/>
      <c r="M421" s="31"/>
      <c r="N421" s="82"/>
    </row>
    <row r="422" spans="1:14">
      <c r="A422" s="116" t="s">
        <v>296</v>
      </c>
      <c r="B422" s="93"/>
      <c r="C422" s="28" t="s">
        <v>221</v>
      </c>
      <c r="D422" s="136">
        <f>IF(SUM(E415:E420)=0,,AVERAGE(E415:E420))</f>
        <v>0</v>
      </c>
      <c r="E422" s="93"/>
      <c r="F422" s="33"/>
      <c r="G422" s="33"/>
      <c r="H422" s="259"/>
      <c r="I422" s="259"/>
      <c r="J422" s="259"/>
      <c r="K422" s="28"/>
      <c r="L422" s="31"/>
      <c r="M422" s="31"/>
      <c r="N422" s="82"/>
    </row>
    <row r="423" spans="1:14">
      <c r="A423" s="116"/>
      <c r="B423" s="93"/>
      <c r="C423" s="28"/>
      <c r="D423" s="93"/>
      <c r="E423" s="93"/>
      <c r="F423" s="33"/>
      <c r="G423" s="33"/>
      <c r="H423" s="33"/>
      <c r="I423" s="33"/>
      <c r="J423" s="33"/>
      <c r="K423" s="113"/>
      <c r="L423" s="31"/>
      <c r="M423" s="31"/>
      <c r="N423" s="82"/>
    </row>
    <row r="424" spans="1:14">
      <c r="A424" s="87"/>
      <c r="B424" s="28"/>
      <c r="C424" s="28"/>
      <c r="D424" s="179"/>
      <c r="E424" s="179"/>
      <c r="F424" s="179"/>
      <c r="G424" s="179"/>
      <c r="H424" s="179"/>
      <c r="I424" s="179"/>
      <c r="J424" s="179"/>
      <c r="K424" s="48"/>
      <c r="L424" s="31"/>
      <c r="M424" s="31"/>
      <c r="N424" s="82"/>
    </row>
    <row r="425" spans="1:14">
      <c r="A425" s="47"/>
      <c r="B425" s="28"/>
      <c r="C425" s="28"/>
      <c r="D425" s="28"/>
      <c r="E425" s="28"/>
      <c r="F425" s="45"/>
      <c r="G425" s="45"/>
      <c r="H425" s="45"/>
      <c r="I425" s="45"/>
      <c r="J425" s="45"/>
      <c r="K425" s="45"/>
      <c r="L425" s="31"/>
      <c r="M425" s="31"/>
      <c r="N425" s="82"/>
    </row>
    <row r="426" spans="1:14">
      <c r="A426" s="89" t="s">
        <v>246</v>
      </c>
      <c r="B426" s="39"/>
      <c r="C426" s="39"/>
      <c r="D426" s="28"/>
      <c r="E426" s="38"/>
      <c r="F426" s="45"/>
      <c r="G426" s="45"/>
      <c r="H426" s="45"/>
      <c r="I426" s="45"/>
      <c r="J426" s="45"/>
      <c r="K426" s="45"/>
      <c r="L426" s="39"/>
      <c r="M426" s="39"/>
      <c r="N426" s="80"/>
    </row>
    <row r="427" spans="1:14">
      <c r="A427" s="91"/>
      <c r="B427" s="39"/>
      <c r="C427" s="39"/>
      <c r="D427" s="28"/>
      <c r="E427" s="38"/>
      <c r="F427" s="33"/>
      <c r="G427" s="33"/>
      <c r="H427" s="33"/>
      <c r="I427" s="33"/>
      <c r="J427" s="33"/>
      <c r="K427" s="83"/>
      <c r="L427" s="39"/>
      <c r="M427" s="39"/>
      <c r="N427" s="80"/>
    </row>
    <row r="428" spans="1:14">
      <c r="A428" s="91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80"/>
    </row>
    <row r="429" spans="1:14">
      <c r="A429" s="88" t="s">
        <v>286</v>
      </c>
      <c r="B429" s="31"/>
      <c r="C429" s="31"/>
      <c r="D429" s="31"/>
      <c r="E429" s="28"/>
      <c r="F429" s="28"/>
      <c r="G429" s="28"/>
      <c r="H429" s="28"/>
      <c r="I429" s="28"/>
      <c r="J429" s="28"/>
      <c r="K429" s="28"/>
      <c r="L429" s="249"/>
      <c r="M429" s="249"/>
      <c r="N429" s="81"/>
    </row>
    <row r="430" spans="1:14">
      <c r="A430" s="10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176"/>
      <c r="M430" s="176"/>
      <c r="N430" s="81"/>
    </row>
    <row r="431" spans="1:14" ht="12.75" customHeight="1">
      <c r="A431" s="260" t="s">
        <v>321</v>
      </c>
      <c r="B431" s="261"/>
      <c r="C431" s="261"/>
      <c r="D431" s="262"/>
      <c r="E431" s="262"/>
      <c r="F431" s="262"/>
      <c r="G431" s="178"/>
      <c r="H431" s="178"/>
      <c r="I431" s="178"/>
      <c r="J431" s="178"/>
      <c r="K431" s="28"/>
      <c r="L431" s="45"/>
      <c r="M431" s="28"/>
      <c r="N431" s="79"/>
    </row>
    <row r="432" spans="1:14">
      <c r="A432" s="260"/>
      <c r="B432" s="261"/>
      <c r="C432" s="261"/>
      <c r="D432" s="262"/>
      <c r="E432" s="262"/>
      <c r="F432" s="262"/>
      <c r="G432" s="178"/>
      <c r="H432" s="178"/>
      <c r="I432" s="178"/>
      <c r="J432" s="178"/>
      <c r="K432" s="28"/>
      <c r="L432" s="28"/>
      <c r="M432" s="28"/>
      <c r="N432" s="79"/>
    </row>
    <row r="433" spans="1:14" ht="12.75" customHeight="1">
      <c r="A433" s="173"/>
      <c r="B433" s="174"/>
      <c r="C433" s="174"/>
      <c r="D433" s="175"/>
      <c r="E433" s="175"/>
      <c r="F433" s="175"/>
      <c r="G433" s="175"/>
      <c r="H433" s="175"/>
      <c r="I433" s="175"/>
      <c r="J433" s="175"/>
      <c r="K433" s="28"/>
      <c r="L433" s="28"/>
      <c r="M433" s="28"/>
      <c r="N433" s="79"/>
    </row>
    <row r="434" spans="1:14">
      <c r="A434" s="87"/>
      <c r="B434" s="28"/>
      <c r="C434" s="28"/>
      <c r="D434" s="28"/>
      <c r="E434" s="28" t="s">
        <v>280</v>
      </c>
      <c r="F434" s="28"/>
      <c r="G434" s="28"/>
      <c r="H434" s="28"/>
      <c r="I434" s="28"/>
      <c r="J434" s="28"/>
      <c r="K434" s="28"/>
      <c r="L434" s="28"/>
      <c r="M434" s="28"/>
      <c r="N434" s="79"/>
    </row>
    <row r="435" spans="1:14">
      <c r="A435" s="87"/>
      <c r="B435" s="28"/>
      <c r="C435" s="28"/>
      <c r="D435" s="28" t="s">
        <v>271</v>
      </c>
      <c r="E435" s="139"/>
      <c r="F435" s="28"/>
      <c r="G435" s="28"/>
      <c r="H435" s="28"/>
      <c r="I435" s="28"/>
      <c r="J435" s="28"/>
      <c r="K435" s="28"/>
      <c r="L435" s="28"/>
      <c r="M435" s="28"/>
      <c r="N435" s="79"/>
    </row>
    <row r="436" spans="1:14">
      <c r="A436" s="87"/>
      <c r="B436" s="28"/>
      <c r="C436" s="28"/>
      <c r="D436" s="28" t="s">
        <v>272</v>
      </c>
      <c r="E436" s="139"/>
      <c r="F436" s="28"/>
      <c r="G436" s="28"/>
      <c r="H436" s="28"/>
      <c r="I436" s="28"/>
      <c r="J436" s="28"/>
      <c r="K436" s="28"/>
      <c r="L436" s="28"/>
      <c r="M436" s="28"/>
      <c r="N436" s="79"/>
    </row>
    <row r="437" spans="1:14">
      <c r="A437" s="87"/>
      <c r="B437" s="28"/>
      <c r="C437" s="28"/>
      <c r="D437" s="28" t="s">
        <v>273</v>
      </c>
      <c r="E437" s="139"/>
      <c r="F437" s="28"/>
      <c r="G437" s="28"/>
      <c r="H437" s="28"/>
      <c r="I437" s="28"/>
      <c r="J437" s="28"/>
      <c r="K437" s="28"/>
      <c r="L437" s="28"/>
      <c r="M437" s="28"/>
      <c r="N437" s="79"/>
    </row>
    <row r="438" spans="1:14">
      <c r="A438" s="87"/>
      <c r="B438" s="28"/>
      <c r="C438" s="28"/>
      <c r="D438" s="28" t="s">
        <v>274</v>
      </c>
      <c r="E438" s="139"/>
      <c r="F438" s="28"/>
      <c r="G438" s="28"/>
      <c r="H438" s="140" t="s">
        <v>324</v>
      </c>
      <c r="I438" s="39"/>
      <c r="J438" s="39"/>
      <c r="K438" s="28"/>
      <c r="L438" s="28" t="s">
        <v>220</v>
      </c>
      <c r="M438" s="28"/>
      <c r="N438" s="79"/>
    </row>
    <row r="439" spans="1:14" ht="12.75" customHeight="1">
      <c r="A439" s="87"/>
      <c r="B439" s="28"/>
      <c r="C439" s="28"/>
      <c r="D439" s="28" t="s">
        <v>275</v>
      </c>
      <c r="E439" s="139"/>
      <c r="F439" s="28"/>
      <c r="G439" s="28"/>
      <c r="H439" s="259" t="str">
        <f>+"El costo del material veterinario para una pollita en el mes es de $"&amp;VALUE(D442)&amp;"."</f>
        <v>El costo del material veterinario para una pollita en el mes es de $0.</v>
      </c>
      <c r="I439" s="259"/>
      <c r="J439" s="259"/>
      <c r="K439" s="28"/>
      <c r="L439" s="31"/>
      <c r="M439" s="31"/>
      <c r="N439" s="82"/>
    </row>
    <row r="440" spans="1:14">
      <c r="A440" s="87"/>
      <c r="B440" s="28"/>
      <c r="C440" s="28"/>
      <c r="D440" s="28" t="s">
        <v>276</v>
      </c>
      <c r="E440" s="139"/>
      <c r="F440" s="28"/>
      <c r="G440" s="28"/>
      <c r="H440" s="259"/>
      <c r="I440" s="259"/>
      <c r="J440" s="259"/>
      <c r="K440" s="28"/>
      <c r="L440" s="31"/>
      <c r="M440" s="31"/>
      <c r="N440" s="82"/>
    </row>
    <row r="441" spans="1:14" ht="12.75" customHeight="1">
      <c r="A441" s="87"/>
      <c r="B441" s="28"/>
      <c r="C441" s="28"/>
      <c r="D441" s="28"/>
      <c r="E441" s="28"/>
      <c r="F441" s="28"/>
      <c r="G441" s="28"/>
      <c r="H441" s="259"/>
      <c r="I441" s="259"/>
      <c r="J441" s="259"/>
      <c r="K441" s="28"/>
      <c r="L441" s="31"/>
      <c r="M441" s="31"/>
      <c r="N441" s="82"/>
    </row>
    <row r="442" spans="1:14">
      <c r="A442" s="116" t="s">
        <v>297</v>
      </c>
      <c r="B442" s="93"/>
      <c r="C442" s="28" t="s">
        <v>221</v>
      </c>
      <c r="D442" s="136">
        <f>IF(SUM(E435:E440)=0,,AVERAGE(E435:E440))</f>
        <v>0</v>
      </c>
      <c r="E442" s="93"/>
      <c r="F442" s="33"/>
      <c r="G442" s="33"/>
      <c r="H442" s="259"/>
      <c r="I442" s="259"/>
      <c r="J442" s="259"/>
      <c r="K442" s="28"/>
      <c r="L442" s="31"/>
      <c r="M442" s="31"/>
      <c r="N442" s="82"/>
    </row>
    <row r="443" spans="1:14">
      <c r="A443" s="116"/>
      <c r="B443" s="93"/>
      <c r="C443" s="28"/>
      <c r="D443" s="93"/>
      <c r="E443" s="93"/>
      <c r="F443" s="33"/>
      <c r="G443" s="33"/>
      <c r="H443" s="33"/>
      <c r="I443" s="33"/>
      <c r="J443" s="33"/>
      <c r="K443" s="113"/>
      <c r="L443" s="31"/>
      <c r="M443" s="31"/>
      <c r="N443" s="82"/>
    </row>
    <row r="444" spans="1:14">
      <c r="A444" s="87"/>
      <c r="B444" s="28"/>
      <c r="C444" s="28"/>
      <c r="D444" s="179"/>
      <c r="E444" s="179"/>
      <c r="F444" s="179"/>
      <c r="G444" s="179"/>
      <c r="H444" s="179"/>
      <c r="I444" s="179"/>
      <c r="J444" s="179"/>
      <c r="K444" s="48"/>
      <c r="L444" s="31"/>
      <c r="M444" s="31"/>
      <c r="N444" s="82"/>
    </row>
    <row r="445" spans="1:14">
      <c r="A445" s="47"/>
      <c r="B445" s="28"/>
      <c r="C445" s="28"/>
      <c r="D445" s="28"/>
      <c r="E445" s="28"/>
      <c r="F445" s="45"/>
      <c r="G445" s="45"/>
      <c r="H445" s="45"/>
      <c r="I445" s="45"/>
      <c r="J445" s="45"/>
      <c r="K445" s="45"/>
      <c r="L445" s="31"/>
      <c r="M445" s="31"/>
      <c r="N445" s="82"/>
    </row>
    <row r="446" spans="1:14">
      <c r="A446" s="89" t="s">
        <v>246</v>
      </c>
      <c r="B446" s="39"/>
      <c r="C446" s="39"/>
      <c r="D446" s="28"/>
      <c r="E446" s="38"/>
      <c r="F446" s="45"/>
      <c r="G446" s="45"/>
      <c r="H446" s="45"/>
      <c r="I446" s="45"/>
      <c r="J446" s="45"/>
      <c r="K446" s="45"/>
      <c r="L446" s="39"/>
      <c r="M446" s="39"/>
      <c r="N446" s="80"/>
    </row>
    <row r="447" spans="1:14">
      <c r="A447" s="91"/>
      <c r="B447" s="39"/>
      <c r="C447" s="39"/>
      <c r="D447" s="28"/>
      <c r="E447" s="38"/>
      <c r="F447" s="33"/>
      <c r="G447" s="33"/>
      <c r="H447" s="33"/>
      <c r="I447" s="33"/>
      <c r="J447" s="33"/>
      <c r="K447" s="83"/>
      <c r="L447" s="39"/>
      <c r="M447" s="39"/>
      <c r="N447" s="80"/>
    </row>
    <row r="448" spans="1:14">
      <c r="A448" s="91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80"/>
    </row>
    <row r="449" spans="1:14">
      <c r="A449" s="88" t="s">
        <v>288</v>
      </c>
      <c r="B449" s="31"/>
      <c r="C449" s="31"/>
      <c r="D449" s="31"/>
      <c r="E449" s="28"/>
      <c r="F449" s="28"/>
      <c r="G449" s="28"/>
      <c r="H449" s="28"/>
      <c r="I449" s="28"/>
      <c r="J449" s="28"/>
      <c r="K449" s="28"/>
      <c r="L449" s="249"/>
      <c r="M449" s="249"/>
      <c r="N449" s="81"/>
    </row>
    <row r="450" spans="1:14">
      <c r="A450" s="10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176"/>
      <c r="M450" s="176"/>
      <c r="N450" s="81"/>
    </row>
    <row r="451" spans="1:14" ht="12.75" customHeight="1">
      <c r="A451" s="260" t="s">
        <v>322</v>
      </c>
      <c r="B451" s="261"/>
      <c r="C451" s="261"/>
      <c r="D451" s="262"/>
      <c r="E451" s="262"/>
      <c r="F451" s="262"/>
      <c r="G451" s="178"/>
      <c r="H451" s="178"/>
      <c r="I451" s="178"/>
      <c r="J451" s="178"/>
      <c r="K451" s="28"/>
      <c r="L451" s="45"/>
      <c r="M451" s="28"/>
      <c r="N451" s="79"/>
    </row>
    <row r="452" spans="1:14">
      <c r="A452" s="260"/>
      <c r="B452" s="261"/>
      <c r="C452" s="261"/>
      <c r="D452" s="262"/>
      <c r="E452" s="262"/>
      <c r="F452" s="262"/>
      <c r="G452" s="178"/>
      <c r="H452" s="178"/>
      <c r="I452" s="178"/>
      <c r="J452" s="178"/>
      <c r="K452" s="28"/>
      <c r="L452" s="28"/>
      <c r="M452" s="28"/>
      <c r="N452" s="79"/>
    </row>
    <row r="453" spans="1:14" ht="12.75" customHeight="1">
      <c r="A453" s="173"/>
      <c r="B453" s="174"/>
      <c r="C453" s="174"/>
      <c r="D453" s="175"/>
      <c r="E453" s="175"/>
      <c r="F453" s="175"/>
      <c r="G453" s="175"/>
      <c r="H453" s="175"/>
      <c r="I453" s="175"/>
      <c r="J453" s="175"/>
      <c r="K453" s="28"/>
      <c r="L453" s="28"/>
      <c r="M453" s="28"/>
      <c r="N453" s="79"/>
    </row>
    <row r="454" spans="1:14">
      <c r="A454" s="87"/>
      <c r="B454" s="28"/>
      <c r="C454" s="28"/>
      <c r="D454" s="28"/>
      <c r="E454" s="28" t="s">
        <v>289</v>
      </c>
      <c r="F454" s="28"/>
      <c r="G454" s="28"/>
      <c r="H454" s="28"/>
      <c r="I454" s="28"/>
      <c r="J454" s="28"/>
      <c r="K454" s="28"/>
      <c r="L454" s="28"/>
      <c r="M454" s="28"/>
      <c r="N454" s="79"/>
    </row>
    <row r="455" spans="1:14">
      <c r="A455" s="87"/>
      <c r="B455" s="28"/>
      <c r="C455" s="28"/>
      <c r="D455" s="28" t="s">
        <v>271</v>
      </c>
      <c r="E455" s="139"/>
      <c r="F455" s="28"/>
      <c r="G455" s="28"/>
      <c r="H455" s="28"/>
      <c r="I455" s="28"/>
      <c r="J455" s="28"/>
      <c r="K455" s="28"/>
      <c r="L455" s="28"/>
      <c r="M455" s="28"/>
      <c r="N455" s="79"/>
    </row>
    <row r="456" spans="1:14">
      <c r="A456" s="87"/>
      <c r="B456" s="28"/>
      <c r="C456" s="28"/>
      <c r="D456" s="28" t="s">
        <v>272</v>
      </c>
      <c r="E456" s="139"/>
      <c r="F456" s="28"/>
      <c r="G456" s="28"/>
      <c r="H456" s="28"/>
      <c r="I456" s="28"/>
      <c r="J456" s="28"/>
      <c r="K456" s="28"/>
      <c r="L456" s="28"/>
      <c r="M456" s="28"/>
      <c r="N456" s="79"/>
    </row>
    <row r="457" spans="1:14">
      <c r="A457" s="87"/>
      <c r="B457" s="28"/>
      <c r="C457" s="28"/>
      <c r="D457" s="28" t="s">
        <v>273</v>
      </c>
      <c r="E457" s="139"/>
      <c r="F457" s="28"/>
      <c r="G457" s="28"/>
      <c r="H457" s="28"/>
      <c r="I457" s="28"/>
      <c r="J457" s="28"/>
      <c r="K457" s="28"/>
      <c r="L457" s="28"/>
      <c r="M457" s="28"/>
      <c r="N457" s="79"/>
    </row>
    <row r="458" spans="1:14">
      <c r="A458" s="87"/>
      <c r="B458" s="28"/>
      <c r="C458" s="28"/>
      <c r="D458" s="28" t="s">
        <v>274</v>
      </c>
      <c r="E458" s="139"/>
      <c r="F458" s="28"/>
      <c r="G458" s="28"/>
      <c r="H458" s="140" t="s">
        <v>324</v>
      </c>
      <c r="I458" s="39"/>
      <c r="J458" s="39"/>
      <c r="K458" s="28"/>
      <c r="L458" s="28" t="s">
        <v>220</v>
      </c>
      <c r="M458" s="28"/>
      <c r="N458" s="79"/>
    </row>
    <row r="459" spans="1:14" ht="12.75" customHeight="1">
      <c r="A459" s="87"/>
      <c r="B459" s="28"/>
      <c r="C459" s="28"/>
      <c r="D459" s="28" t="s">
        <v>275</v>
      </c>
      <c r="E459" s="139"/>
      <c r="F459" s="28"/>
      <c r="G459" s="28"/>
      <c r="H459" s="259" t="str">
        <f>+"Los gasto directos para una pollita en el mes es de $"&amp;VALUE(D462)&amp;"."</f>
        <v>Los gasto directos para una pollita en el mes es de $0.</v>
      </c>
      <c r="I459" s="259"/>
      <c r="J459" s="259"/>
      <c r="K459" s="28"/>
      <c r="L459" s="31"/>
      <c r="M459" s="31"/>
      <c r="N459" s="82"/>
    </row>
    <row r="460" spans="1:14">
      <c r="A460" s="87"/>
      <c r="B460" s="28"/>
      <c r="C460" s="28"/>
      <c r="D460" s="28" t="s">
        <v>276</v>
      </c>
      <c r="E460" s="139"/>
      <c r="F460" s="28"/>
      <c r="G460" s="28"/>
      <c r="H460" s="259"/>
      <c r="I460" s="259"/>
      <c r="J460" s="259"/>
      <c r="K460" s="28"/>
      <c r="L460" s="31"/>
      <c r="M460" s="31"/>
      <c r="N460" s="82"/>
    </row>
    <row r="461" spans="1:14" ht="12.75" customHeight="1">
      <c r="A461" s="87"/>
      <c r="B461" s="28"/>
      <c r="C461" s="28"/>
      <c r="D461" s="28"/>
      <c r="E461" s="28"/>
      <c r="F461" s="28"/>
      <c r="G461" s="28"/>
      <c r="H461" s="259"/>
      <c r="I461" s="259"/>
      <c r="J461" s="259"/>
      <c r="K461" s="28"/>
      <c r="L461" s="31"/>
      <c r="M461" s="31"/>
      <c r="N461" s="82"/>
    </row>
    <row r="462" spans="1:14">
      <c r="A462" s="263" t="s">
        <v>288</v>
      </c>
      <c r="B462" s="264"/>
      <c r="C462" s="28" t="s">
        <v>221</v>
      </c>
      <c r="D462" s="136">
        <f>IF(SUM(E455:E460)=0,,AVERAGE(E455:E460))</f>
        <v>0</v>
      </c>
      <c r="E462" s="93"/>
      <c r="F462" s="33"/>
      <c r="G462" s="33"/>
      <c r="H462" s="259"/>
      <c r="I462" s="259"/>
      <c r="J462" s="259"/>
      <c r="K462" s="28"/>
      <c r="L462" s="31"/>
      <c r="M462" s="31"/>
      <c r="N462" s="82"/>
    </row>
    <row r="463" spans="1:14">
      <c r="A463" s="87"/>
      <c r="B463" s="28"/>
      <c r="C463" s="28"/>
      <c r="D463" s="93"/>
      <c r="E463" s="93"/>
      <c r="F463" s="33"/>
      <c r="G463" s="33"/>
      <c r="H463" s="33"/>
      <c r="I463" s="33"/>
      <c r="J463" s="33"/>
      <c r="K463" s="113"/>
      <c r="L463" s="31"/>
      <c r="M463" s="31"/>
      <c r="N463" s="82"/>
    </row>
    <row r="464" spans="1:14">
      <c r="A464" s="87"/>
      <c r="B464" s="28"/>
      <c r="C464" s="28"/>
      <c r="D464" s="179"/>
      <c r="E464" s="179"/>
      <c r="F464" s="179"/>
      <c r="G464" s="179"/>
      <c r="H464" s="179"/>
      <c r="I464" s="179"/>
      <c r="J464" s="179"/>
      <c r="K464" s="48"/>
      <c r="L464" s="31"/>
      <c r="M464" s="31"/>
      <c r="N464" s="82"/>
    </row>
    <row r="465" spans="1:14">
      <c r="A465" s="47"/>
      <c r="B465" s="28"/>
      <c r="C465" s="28"/>
      <c r="D465" s="28"/>
      <c r="E465" s="28"/>
      <c r="F465" s="45"/>
      <c r="G465" s="45"/>
      <c r="H465" s="45"/>
      <c r="I465" s="45"/>
      <c r="J465" s="45"/>
      <c r="K465" s="45"/>
      <c r="L465" s="28"/>
      <c r="M465" s="28"/>
      <c r="N465" s="79"/>
    </row>
    <row r="466" spans="1:14">
      <c r="A466" s="89" t="s">
        <v>246</v>
      </c>
      <c r="B466" s="39"/>
      <c r="C466" s="39"/>
      <c r="D466" s="28"/>
      <c r="E466" s="38"/>
      <c r="F466" s="45"/>
      <c r="G466" s="45"/>
      <c r="H466" s="45"/>
      <c r="I466" s="45"/>
      <c r="J466" s="45"/>
      <c r="K466" s="45"/>
      <c r="L466" s="39"/>
      <c r="M466" s="39"/>
      <c r="N466" s="80"/>
    </row>
    <row r="467" spans="1:14">
      <c r="A467" s="91"/>
      <c r="B467" s="39"/>
      <c r="C467" s="39"/>
      <c r="D467" s="28"/>
      <c r="E467" s="38"/>
      <c r="F467" s="33"/>
      <c r="G467" s="33"/>
      <c r="H467" s="33"/>
      <c r="I467" s="33"/>
      <c r="J467" s="33"/>
      <c r="K467" s="83"/>
      <c r="L467" s="39"/>
      <c r="M467" s="39"/>
      <c r="N467" s="80"/>
    </row>
    <row r="468" spans="1:14">
      <c r="A468" s="91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80"/>
    </row>
    <row r="469" spans="1:14">
      <c r="A469" s="88" t="s">
        <v>290</v>
      </c>
      <c r="B469" s="31"/>
      <c r="C469" s="31"/>
      <c r="D469" s="31"/>
      <c r="E469" s="28"/>
      <c r="F469" s="28"/>
      <c r="G469" s="28"/>
      <c r="H469" s="28"/>
      <c r="I469" s="28"/>
      <c r="J469" s="28"/>
      <c r="K469" s="28"/>
      <c r="L469" s="249"/>
      <c r="M469" s="249"/>
      <c r="N469" s="81"/>
    </row>
    <row r="470" spans="1:14">
      <c r="A470" s="10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176"/>
      <c r="M470" s="176"/>
      <c r="N470" s="81"/>
    </row>
    <row r="471" spans="1:14" ht="12.75" customHeight="1">
      <c r="A471" s="260" t="s">
        <v>323</v>
      </c>
      <c r="B471" s="261"/>
      <c r="C471" s="261"/>
      <c r="D471" s="262"/>
      <c r="E471" s="262"/>
      <c r="F471" s="262"/>
      <c r="G471" s="178"/>
      <c r="H471" s="178"/>
      <c r="I471" s="178"/>
      <c r="J471" s="178"/>
      <c r="K471" s="28"/>
      <c r="L471" s="28"/>
      <c r="M471" s="28"/>
      <c r="N471" s="79"/>
    </row>
    <row r="472" spans="1:14">
      <c r="A472" s="260"/>
      <c r="B472" s="261"/>
      <c r="C472" s="261"/>
      <c r="D472" s="262"/>
      <c r="E472" s="262"/>
      <c r="F472" s="262"/>
      <c r="G472" s="178"/>
      <c r="H472" s="178"/>
      <c r="I472" s="178"/>
      <c r="J472" s="178"/>
      <c r="K472" s="28"/>
      <c r="L472" s="28"/>
      <c r="M472" s="28"/>
      <c r="N472" s="79"/>
    </row>
    <row r="473" spans="1:14">
      <c r="A473" s="173"/>
      <c r="B473" s="174"/>
      <c r="C473" s="174"/>
      <c r="D473" s="175"/>
      <c r="E473" s="175"/>
      <c r="F473" s="175"/>
      <c r="G473" s="175"/>
      <c r="H473" s="175"/>
      <c r="I473" s="175"/>
      <c r="J473" s="175"/>
      <c r="K473" s="28"/>
      <c r="L473" s="28"/>
      <c r="M473" s="28"/>
      <c r="N473" s="79"/>
    </row>
    <row r="474" spans="1:14">
      <c r="A474" s="87"/>
      <c r="B474" s="28"/>
      <c r="C474" s="28"/>
      <c r="D474" s="28"/>
      <c r="E474" s="28" t="s">
        <v>291</v>
      </c>
      <c r="F474" s="28"/>
      <c r="G474" s="28"/>
      <c r="H474" s="28"/>
      <c r="I474" s="28"/>
      <c r="J474" s="28"/>
      <c r="K474" s="28"/>
      <c r="L474" s="28"/>
      <c r="M474" s="28"/>
      <c r="N474" s="79"/>
    </row>
    <row r="475" spans="1:14">
      <c r="A475" s="87"/>
      <c r="B475" s="28"/>
      <c r="C475" s="28"/>
      <c r="D475" s="28" t="s">
        <v>271</v>
      </c>
      <c r="E475" s="139"/>
      <c r="F475" s="28"/>
      <c r="G475" s="28"/>
      <c r="H475" s="28"/>
      <c r="I475" s="28"/>
      <c r="J475" s="28"/>
      <c r="K475" s="28"/>
      <c r="L475" s="28"/>
      <c r="M475" s="28"/>
      <c r="N475" s="79"/>
    </row>
    <row r="476" spans="1:14">
      <c r="A476" s="87"/>
      <c r="B476" s="28"/>
      <c r="C476" s="28"/>
      <c r="D476" s="28" t="s">
        <v>272</v>
      </c>
      <c r="E476" s="139"/>
      <c r="F476" s="28"/>
      <c r="G476" s="28"/>
      <c r="H476" s="28"/>
      <c r="I476" s="28"/>
      <c r="J476" s="28"/>
      <c r="K476" s="28"/>
      <c r="L476" s="28" t="s">
        <v>220</v>
      </c>
      <c r="M476" s="28"/>
      <c r="N476" s="79"/>
    </row>
    <row r="477" spans="1:14">
      <c r="A477" s="87"/>
      <c r="B477" s="28"/>
      <c r="C477" s="28"/>
      <c r="D477" s="28" t="s">
        <v>273</v>
      </c>
      <c r="E477" s="139"/>
      <c r="F477" s="28"/>
      <c r="G477" s="28"/>
      <c r="H477" s="28"/>
      <c r="I477" s="28"/>
      <c r="J477" s="28"/>
      <c r="K477" s="28"/>
      <c r="L477" s="31"/>
      <c r="M477" s="31"/>
      <c r="N477" s="82"/>
    </row>
    <row r="478" spans="1:14">
      <c r="A478" s="87"/>
      <c r="B478" s="28"/>
      <c r="C478" s="28"/>
      <c r="D478" s="28" t="s">
        <v>274</v>
      </c>
      <c r="E478" s="139"/>
      <c r="F478" s="28"/>
      <c r="G478" s="28"/>
      <c r="H478" s="140" t="s">
        <v>324</v>
      </c>
      <c r="I478" s="39"/>
      <c r="J478" s="39"/>
      <c r="K478" s="28"/>
      <c r="L478" s="31"/>
      <c r="M478" s="31"/>
      <c r="N478" s="82"/>
    </row>
    <row r="479" spans="1:14" ht="12.75" customHeight="1">
      <c r="A479" s="87"/>
      <c r="B479" s="28"/>
      <c r="C479" s="28"/>
      <c r="D479" s="28" t="s">
        <v>275</v>
      </c>
      <c r="E479" s="139"/>
      <c r="F479" s="28"/>
      <c r="G479" s="28"/>
      <c r="H479" s="259" t="str">
        <f>+"Los sueldos y prestaciones para una pollita en el mes es de $"&amp;VALUE(D482)&amp;"."</f>
        <v>Los sueldos y prestaciones para una pollita en el mes es de $0.</v>
      </c>
      <c r="I479" s="259"/>
      <c r="J479" s="259"/>
      <c r="K479" s="28"/>
      <c r="L479" s="31"/>
      <c r="M479" s="31"/>
      <c r="N479" s="82"/>
    </row>
    <row r="480" spans="1:14">
      <c r="A480" s="87"/>
      <c r="B480" s="28"/>
      <c r="C480" s="28"/>
      <c r="D480" s="28" t="s">
        <v>276</v>
      </c>
      <c r="E480" s="139"/>
      <c r="F480" s="28"/>
      <c r="G480" s="28"/>
      <c r="H480" s="259"/>
      <c r="I480" s="259"/>
      <c r="J480" s="259"/>
      <c r="K480" s="28"/>
      <c r="L480" s="31"/>
      <c r="M480" s="31"/>
      <c r="N480" s="82"/>
    </row>
    <row r="481" spans="1:14">
      <c r="A481" s="87"/>
      <c r="B481" s="28"/>
      <c r="C481" s="28"/>
      <c r="D481" s="28"/>
      <c r="E481" s="28"/>
      <c r="F481" s="28"/>
      <c r="G481" s="28"/>
      <c r="H481" s="259"/>
      <c r="I481" s="259"/>
      <c r="J481" s="259"/>
      <c r="K481" s="28"/>
      <c r="L481" s="31"/>
      <c r="M481" s="31"/>
      <c r="N481" s="82"/>
    </row>
    <row r="482" spans="1:14">
      <c r="A482" s="263" t="s">
        <v>290</v>
      </c>
      <c r="B482" s="264"/>
      <c r="C482" s="28" t="s">
        <v>221</v>
      </c>
      <c r="D482" s="136">
        <f>IF(SUM(E475:E480)=0,,AVERAGE(E475:E480))</f>
        <v>0</v>
      </c>
      <c r="E482" s="93"/>
      <c r="F482" s="33"/>
      <c r="G482" s="33"/>
      <c r="H482" s="259"/>
      <c r="I482" s="259"/>
      <c r="J482" s="259"/>
      <c r="K482" s="28"/>
      <c r="L482" s="31"/>
      <c r="M482" s="31"/>
      <c r="N482" s="82"/>
    </row>
    <row r="483" spans="1:14">
      <c r="A483" s="116"/>
      <c r="B483" s="93"/>
      <c r="C483" s="28"/>
      <c r="D483" s="93"/>
      <c r="E483" s="93"/>
      <c r="F483" s="33"/>
      <c r="G483" s="33"/>
      <c r="H483" s="33"/>
      <c r="I483" s="33"/>
      <c r="J483" s="33"/>
      <c r="K483" s="113"/>
      <c r="L483" s="28"/>
      <c r="M483" s="28"/>
      <c r="N483" s="79"/>
    </row>
    <row r="484" spans="1:14">
      <c r="A484" s="87"/>
      <c r="B484" s="28"/>
      <c r="C484" s="28"/>
      <c r="D484" s="179"/>
      <c r="E484" s="179"/>
      <c r="F484" s="179"/>
      <c r="G484" s="179"/>
      <c r="H484" s="179"/>
      <c r="I484" s="179"/>
      <c r="J484" s="179"/>
      <c r="K484" s="48"/>
      <c r="L484" s="28"/>
      <c r="M484" s="28"/>
      <c r="N484" s="79"/>
    </row>
    <row r="485" spans="1:14">
      <c r="A485" s="47"/>
      <c r="B485" s="28"/>
      <c r="C485" s="28"/>
      <c r="D485" s="28"/>
      <c r="E485" s="28"/>
      <c r="F485" s="45"/>
      <c r="G485" s="45"/>
      <c r="H485" s="45"/>
      <c r="I485" s="45"/>
      <c r="J485" s="45"/>
      <c r="K485" s="45"/>
      <c r="L485" s="28"/>
      <c r="M485" s="28"/>
      <c r="N485" s="79"/>
    </row>
    <row r="486" spans="1:14">
      <c r="A486" s="89" t="s">
        <v>246</v>
      </c>
      <c r="B486" s="39"/>
      <c r="C486" s="39"/>
      <c r="D486" s="28"/>
      <c r="E486" s="38"/>
      <c r="F486" s="45"/>
      <c r="G486" s="45"/>
      <c r="H486" s="45"/>
      <c r="I486" s="45"/>
      <c r="J486" s="45"/>
      <c r="K486" s="45"/>
      <c r="L486" s="39"/>
      <c r="M486" s="39"/>
      <c r="N486" s="80"/>
    </row>
    <row r="487" spans="1:14">
      <c r="A487" s="91"/>
      <c r="B487" s="39"/>
      <c r="C487" s="39"/>
      <c r="D487" s="28"/>
      <c r="E487" s="38"/>
      <c r="F487" s="33"/>
      <c r="G487" s="33"/>
      <c r="H487" s="33"/>
      <c r="I487" s="33"/>
      <c r="J487" s="33"/>
      <c r="K487" s="83"/>
      <c r="L487" s="39"/>
      <c r="M487" s="39"/>
      <c r="N487" s="80"/>
    </row>
    <row r="488" spans="1:14">
      <c r="A488" s="98"/>
      <c r="B488" s="85"/>
      <c r="C488" s="85"/>
      <c r="D488" s="31"/>
      <c r="E488" s="128"/>
      <c r="F488" s="46"/>
      <c r="G488" s="46"/>
      <c r="H488" s="46"/>
      <c r="I488" s="46"/>
      <c r="J488" s="46"/>
      <c r="K488" s="129"/>
      <c r="L488" s="85"/>
      <c r="M488" s="85"/>
      <c r="N488" s="86"/>
    </row>
    <row r="489" spans="1:14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1"/>
    </row>
    <row r="490" spans="1:14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1"/>
    </row>
    <row r="491" spans="1:14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1"/>
    </row>
    <row r="492" spans="1:14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1"/>
    </row>
    <row r="493" spans="1:14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1"/>
    </row>
    <row r="494" spans="1:1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1"/>
    </row>
    <row r="495" spans="1:14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1"/>
    </row>
    <row r="496" spans="1:14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1"/>
    </row>
    <row r="497" spans="1:14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1"/>
    </row>
    <row r="498" spans="1:14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1"/>
    </row>
    <row r="499" spans="1:14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1"/>
    </row>
    <row r="500" spans="1:14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1"/>
    </row>
    <row r="501" spans="1:14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1"/>
    </row>
    <row r="502" spans="1:14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1"/>
    </row>
    <row r="503" spans="1:14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1"/>
    </row>
    <row r="504" spans="1:1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1"/>
    </row>
    <row r="505" spans="1:14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1"/>
    </row>
    <row r="506" spans="1:14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1"/>
    </row>
    <row r="507" spans="1:14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1"/>
    </row>
    <row r="508" spans="1:14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1"/>
    </row>
    <row r="509" spans="1:14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1"/>
    </row>
    <row r="510" spans="1:14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1"/>
    </row>
    <row r="511" spans="1:14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1"/>
    </row>
    <row r="512" spans="1:14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1"/>
    </row>
    <row r="513" spans="1:14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1"/>
    </row>
    <row r="514" spans="1: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1"/>
    </row>
    <row r="515" spans="1:14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1"/>
    </row>
    <row r="516" spans="1:14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1"/>
    </row>
    <row r="517" spans="1:14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1"/>
    </row>
    <row r="518" spans="1:14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1"/>
    </row>
    <row r="519" spans="1:14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1"/>
    </row>
    <row r="520" spans="1:14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1"/>
    </row>
    <row r="521" spans="1:14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1"/>
    </row>
    <row r="522" spans="1:14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1"/>
    </row>
    <row r="523" spans="1:14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1"/>
    </row>
    <row r="524" spans="1:1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1"/>
    </row>
    <row r="525" spans="1:14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1"/>
    </row>
    <row r="526" spans="1:14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1"/>
    </row>
    <row r="527" spans="1:14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1"/>
    </row>
    <row r="528" spans="1:14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1"/>
    </row>
    <row r="529" spans="1:14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1"/>
    </row>
    <row r="530" spans="1:14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1"/>
    </row>
    <row r="531" spans="1:14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1"/>
    </row>
    <row r="532" spans="1:14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1"/>
    </row>
    <row r="533" spans="1:14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1"/>
    </row>
    <row r="534" spans="1:1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1"/>
    </row>
    <row r="535" spans="1:14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1"/>
    </row>
    <row r="536" spans="1:14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1"/>
    </row>
    <row r="537" spans="1:14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1"/>
    </row>
    <row r="538" spans="1:14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1"/>
    </row>
    <row r="539" spans="1:14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1"/>
    </row>
    <row r="540" spans="1:14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1"/>
    </row>
    <row r="541" spans="1:14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1"/>
    </row>
    <row r="542" spans="1:14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1"/>
    </row>
    <row r="543" spans="1:14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1"/>
    </row>
    <row r="544" spans="1:1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1"/>
    </row>
    <row r="545" spans="1:14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1"/>
    </row>
    <row r="546" spans="1:14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1"/>
    </row>
    <row r="547" spans="1:14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1"/>
    </row>
    <row r="548" spans="1:14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1"/>
    </row>
    <row r="549" spans="1:14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1"/>
    </row>
    <row r="550" spans="1:14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1"/>
    </row>
    <row r="551" spans="1:14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1"/>
    </row>
    <row r="552" spans="1:14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1"/>
    </row>
    <row r="553" spans="1:14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1"/>
    </row>
    <row r="554" spans="1:1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1"/>
    </row>
    <row r="555" spans="1:14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1"/>
    </row>
    <row r="556" spans="1:14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1"/>
    </row>
    <row r="557" spans="1:14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1"/>
    </row>
    <row r="558" spans="1:14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1"/>
    </row>
    <row r="559" spans="1:14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1"/>
    </row>
    <row r="560" spans="1:14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1"/>
    </row>
    <row r="561" spans="1:14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1"/>
    </row>
    <row r="562" spans="1:14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1"/>
    </row>
    <row r="563" spans="1:14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1"/>
    </row>
    <row r="564" spans="1:1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1"/>
    </row>
    <row r="565" spans="1:14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1"/>
    </row>
    <row r="566" spans="1:14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1"/>
    </row>
    <row r="567" spans="1:14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1"/>
    </row>
    <row r="568" spans="1:14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1"/>
    </row>
    <row r="569" spans="1:14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1"/>
    </row>
    <row r="570" spans="1:14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1"/>
    </row>
    <row r="571" spans="1:14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1"/>
    </row>
    <row r="572" spans="1:14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1"/>
    </row>
    <row r="573" spans="1:14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1"/>
    </row>
    <row r="574" spans="1:1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1"/>
    </row>
    <row r="575" spans="1:14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1"/>
    </row>
    <row r="576" spans="1:14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1"/>
    </row>
    <row r="577" spans="1:14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1"/>
    </row>
    <row r="578" spans="1:14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1"/>
    </row>
    <row r="579" spans="1:14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1"/>
    </row>
    <row r="580" spans="1:14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1"/>
    </row>
    <row r="581" spans="1:14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1"/>
    </row>
    <row r="582" spans="1:14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1"/>
    </row>
    <row r="583" spans="1:14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1"/>
    </row>
    <row r="584" spans="1:1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1"/>
    </row>
    <row r="585" spans="1:14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1"/>
    </row>
    <row r="586" spans="1:14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1"/>
    </row>
    <row r="587" spans="1:14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1"/>
    </row>
    <row r="588" spans="1:14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1"/>
    </row>
    <row r="589" spans="1:14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1"/>
    </row>
    <row r="590" spans="1:14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1"/>
    </row>
    <row r="591" spans="1:14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1"/>
    </row>
    <row r="592" spans="1:14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1"/>
    </row>
    <row r="593" spans="1:14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1"/>
    </row>
    <row r="594" spans="1:1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1"/>
    </row>
    <row r="595" spans="1:14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1"/>
    </row>
    <row r="596" spans="1:14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1"/>
    </row>
    <row r="597" spans="1:14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1"/>
    </row>
    <row r="598" spans="1:14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1"/>
    </row>
    <row r="599" spans="1:14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1"/>
    </row>
    <row r="600" spans="1:14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1"/>
    </row>
    <row r="601" spans="1:14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1"/>
    </row>
    <row r="602" spans="1:14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1"/>
    </row>
    <row r="603" spans="1:14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1"/>
    </row>
    <row r="604" spans="1:1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1"/>
    </row>
    <row r="605" spans="1:14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1"/>
    </row>
    <row r="606" spans="1:14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1"/>
    </row>
    <row r="607" spans="1:14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1"/>
    </row>
    <row r="608" spans="1:14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1"/>
    </row>
    <row r="609" spans="1:14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1"/>
    </row>
    <row r="610" spans="1:14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1"/>
    </row>
    <row r="611" spans="1:14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1"/>
    </row>
    <row r="612" spans="1:14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1"/>
    </row>
    <row r="613" spans="1:14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1"/>
    </row>
    <row r="614" spans="1: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1"/>
    </row>
    <row r="615" spans="1:14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1"/>
    </row>
    <row r="616" spans="1:14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1"/>
    </row>
    <row r="617" spans="1:14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1"/>
    </row>
    <row r="618" spans="1:14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1"/>
    </row>
    <row r="619" spans="1:14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1"/>
    </row>
    <row r="620" spans="1:14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1"/>
    </row>
    <row r="621" spans="1:14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1"/>
    </row>
    <row r="622" spans="1:14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1"/>
    </row>
    <row r="623" spans="1:14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1"/>
    </row>
    <row r="624" spans="1:1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1"/>
    </row>
    <row r="625" spans="1:14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1"/>
    </row>
    <row r="626" spans="1:14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1"/>
    </row>
    <row r="627" spans="1:14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1"/>
    </row>
    <row r="628" spans="1:14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1"/>
    </row>
    <row r="629" spans="1:14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1"/>
    </row>
    <row r="630" spans="1:14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1"/>
    </row>
    <row r="631" spans="1:14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1"/>
    </row>
    <row r="632" spans="1:14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1"/>
    </row>
    <row r="633" spans="1:14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1"/>
    </row>
    <row r="634" spans="1:1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1"/>
    </row>
    <row r="635" spans="1:14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1"/>
    </row>
    <row r="636" spans="1:14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1"/>
    </row>
    <row r="637" spans="1:14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1"/>
    </row>
    <row r="638" spans="1:14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1"/>
    </row>
    <row r="639" spans="1:14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1"/>
    </row>
    <row r="640" spans="1:14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1"/>
    </row>
    <row r="641" spans="1:14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1"/>
    </row>
    <row r="642" spans="1:14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1"/>
    </row>
    <row r="643" spans="1:14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1"/>
    </row>
    <row r="644" spans="1:1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1"/>
    </row>
    <row r="645" spans="1:14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1"/>
    </row>
    <row r="646" spans="1:14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1"/>
    </row>
    <row r="647" spans="1:14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1"/>
    </row>
    <row r="648" spans="1:14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1"/>
    </row>
    <row r="649" spans="1:14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1"/>
    </row>
    <row r="650" spans="1:14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1"/>
    </row>
    <row r="651" spans="1:14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1"/>
    </row>
    <row r="652" spans="1:14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1"/>
    </row>
    <row r="653" spans="1:14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1"/>
    </row>
    <row r="654" spans="1:1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1"/>
    </row>
    <row r="655" spans="1:14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1"/>
    </row>
    <row r="656" spans="1:14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1"/>
    </row>
    <row r="657" spans="1:14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1"/>
    </row>
    <row r="658" spans="1:14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1"/>
    </row>
    <row r="659" spans="1:14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1"/>
    </row>
    <row r="660" spans="1:14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1"/>
    </row>
    <row r="661" spans="1:14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1"/>
    </row>
    <row r="662" spans="1:14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1"/>
    </row>
    <row r="663" spans="1:14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1"/>
    </row>
    <row r="664" spans="1:1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1"/>
    </row>
    <row r="665" spans="1:14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1"/>
    </row>
    <row r="666" spans="1:14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1"/>
    </row>
    <row r="667" spans="1:14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1"/>
    </row>
    <row r="668" spans="1:14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1"/>
    </row>
    <row r="669" spans="1:14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1"/>
    </row>
    <row r="670" spans="1:14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1"/>
    </row>
    <row r="671" spans="1:14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1"/>
    </row>
    <row r="672" spans="1:14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1"/>
    </row>
    <row r="673" spans="1:14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1"/>
    </row>
    <row r="674" spans="1:1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1"/>
    </row>
    <row r="675" spans="1:14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1"/>
    </row>
    <row r="676" spans="1:14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1"/>
    </row>
    <row r="677" spans="1:14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1"/>
    </row>
    <row r="678" spans="1:14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1"/>
    </row>
    <row r="679" spans="1:14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1"/>
    </row>
    <row r="680" spans="1:14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1"/>
    </row>
    <row r="681" spans="1:14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1"/>
    </row>
    <row r="682" spans="1:14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1"/>
    </row>
    <row r="683" spans="1:14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1"/>
    </row>
    <row r="684" spans="1:1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1"/>
    </row>
    <row r="685" spans="1:14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1"/>
    </row>
    <row r="686" spans="1:14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1"/>
    </row>
    <row r="687" spans="1:14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1"/>
    </row>
    <row r="688" spans="1:14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1"/>
    </row>
    <row r="689" spans="1:14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1"/>
    </row>
    <row r="690" spans="1:14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1"/>
    </row>
    <row r="691" spans="1:14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1"/>
    </row>
    <row r="692" spans="1:14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1"/>
    </row>
    <row r="693" spans="1:14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1"/>
    </row>
    <row r="694" spans="1:1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1"/>
    </row>
    <row r="695" spans="1:14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1"/>
    </row>
    <row r="696" spans="1:14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1"/>
    </row>
    <row r="697" spans="1:14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1"/>
    </row>
    <row r="698" spans="1:14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1"/>
    </row>
    <row r="699" spans="1:14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1"/>
    </row>
    <row r="700" spans="1:14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1"/>
    </row>
    <row r="701" spans="1:14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1"/>
    </row>
    <row r="702" spans="1:14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1"/>
    </row>
    <row r="703" spans="1:14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1"/>
    </row>
    <row r="704" spans="1:1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1"/>
    </row>
    <row r="705" spans="1:14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1"/>
    </row>
    <row r="706" spans="1:14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1"/>
    </row>
    <row r="707" spans="1:14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1"/>
    </row>
    <row r="708" spans="1:14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1"/>
    </row>
    <row r="709" spans="1:14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1"/>
    </row>
    <row r="710" spans="1:14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1"/>
    </row>
    <row r="711" spans="1:14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1"/>
    </row>
    <row r="712" spans="1:14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1"/>
    </row>
    <row r="713" spans="1:14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1"/>
    </row>
    <row r="714" spans="1: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1"/>
    </row>
    <row r="715" spans="1:14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1"/>
    </row>
    <row r="716" spans="1:14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1"/>
    </row>
    <row r="717" spans="1:14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1"/>
    </row>
    <row r="718" spans="1:14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1"/>
    </row>
    <row r="719" spans="1:14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1"/>
    </row>
    <row r="720" spans="1:14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1"/>
    </row>
    <row r="721" spans="1:14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1"/>
    </row>
    <row r="722" spans="1:14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1"/>
    </row>
    <row r="723" spans="1:14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1"/>
    </row>
    <row r="724" spans="1:1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1"/>
    </row>
    <row r="725" spans="1:14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1"/>
    </row>
    <row r="726" spans="1:14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1"/>
    </row>
    <row r="727" spans="1:14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1"/>
    </row>
    <row r="728" spans="1:14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1"/>
    </row>
    <row r="729" spans="1:14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1"/>
    </row>
    <row r="730" spans="1:14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1"/>
    </row>
    <row r="731" spans="1:14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1"/>
    </row>
    <row r="732" spans="1:14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1"/>
    </row>
    <row r="733" spans="1:14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1"/>
    </row>
    <row r="734" spans="1:1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1"/>
    </row>
    <row r="735" spans="1:14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1"/>
    </row>
    <row r="736" spans="1:14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1"/>
    </row>
    <row r="737" spans="1:14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1"/>
    </row>
    <row r="738" spans="1:14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1"/>
    </row>
    <row r="739" spans="1:14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1"/>
    </row>
    <row r="740" spans="1:14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1"/>
    </row>
    <row r="741" spans="1:14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1"/>
    </row>
    <row r="742" spans="1:14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1"/>
    </row>
    <row r="743" spans="1:14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1"/>
    </row>
    <row r="744" spans="1:1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1"/>
    </row>
    <row r="745" spans="1:14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1"/>
    </row>
    <row r="746" spans="1:14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1"/>
    </row>
    <row r="747" spans="1:14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1"/>
    </row>
    <row r="748" spans="1:14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1"/>
    </row>
    <row r="749" spans="1:14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1"/>
    </row>
    <row r="750" spans="1:14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1"/>
    </row>
    <row r="751" spans="1:14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1"/>
    </row>
    <row r="752" spans="1:14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1"/>
    </row>
    <row r="753" spans="1:14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1"/>
    </row>
    <row r="754" spans="1:1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1"/>
    </row>
    <row r="755" spans="1:14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1"/>
    </row>
    <row r="756" spans="1:14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1"/>
    </row>
    <row r="757" spans="1:14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1"/>
    </row>
    <row r="758" spans="1:14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1"/>
    </row>
    <row r="759" spans="1:14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1"/>
    </row>
    <row r="760" spans="1:14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1"/>
    </row>
    <row r="761" spans="1:14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1"/>
    </row>
    <row r="762" spans="1:14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1"/>
    </row>
    <row r="763" spans="1:14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1"/>
    </row>
    <row r="764" spans="1:1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1"/>
    </row>
    <row r="765" spans="1:14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1"/>
    </row>
    <row r="766" spans="1:14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1"/>
    </row>
    <row r="767" spans="1:14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1"/>
    </row>
    <row r="768" spans="1:14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1"/>
    </row>
    <row r="769" spans="1:14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1"/>
    </row>
    <row r="770" spans="1:14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1"/>
    </row>
    <row r="771" spans="1:14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1"/>
    </row>
    <row r="772" spans="1:14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1"/>
    </row>
    <row r="773" spans="1:14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1"/>
    </row>
    <row r="774" spans="1:1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1"/>
    </row>
    <row r="775" spans="1:14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1"/>
    </row>
    <row r="776" spans="1:14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1"/>
    </row>
    <row r="777" spans="1:14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1"/>
    </row>
    <row r="778" spans="1:14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1"/>
    </row>
    <row r="779" spans="1:14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1"/>
    </row>
    <row r="780" spans="1:14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1"/>
    </row>
    <row r="781" spans="1:14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1"/>
    </row>
    <row r="782" spans="1:14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1"/>
    </row>
    <row r="783" spans="1:14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1"/>
    </row>
    <row r="784" spans="1:1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1"/>
    </row>
    <row r="785" spans="1:14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1"/>
    </row>
    <row r="786" spans="1:14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1"/>
    </row>
    <row r="787" spans="1:14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1"/>
    </row>
    <row r="788" spans="1:14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1"/>
    </row>
    <row r="789" spans="1:14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1"/>
    </row>
    <row r="790" spans="1:14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1"/>
    </row>
    <row r="791" spans="1:14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1"/>
    </row>
    <row r="792" spans="1:14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1"/>
    </row>
    <row r="793" spans="1:14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1"/>
    </row>
    <row r="794" spans="1:1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1"/>
    </row>
    <row r="795" spans="1:14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1"/>
    </row>
    <row r="796" spans="1:14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1"/>
    </row>
    <row r="797" spans="1:14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1"/>
    </row>
    <row r="798" spans="1:14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1"/>
    </row>
    <row r="799" spans="1:14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1"/>
    </row>
    <row r="800" spans="1:14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1"/>
    </row>
    <row r="801" spans="1:14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1"/>
    </row>
    <row r="802" spans="1:14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1"/>
    </row>
    <row r="803" spans="1:14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1"/>
    </row>
    <row r="804" spans="1:1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1"/>
    </row>
    <row r="805" spans="1:14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1"/>
    </row>
    <row r="806" spans="1:14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1"/>
    </row>
    <row r="807" spans="1:14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1"/>
    </row>
    <row r="808" spans="1:14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1"/>
    </row>
    <row r="809" spans="1:14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1"/>
    </row>
    <row r="810" spans="1:14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1"/>
    </row>
    <row r="811" spans="1:14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1"/>
    </row>
    <row r="812" spans="1:14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1"/>
    </row>
    <row r="813" spans="1:14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1"/>
    </row>
    <row r="814" spans="1: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1"/>
    </row>
    <row r="815" spans="1:14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1"/>
    </row>
    <row r="816" spans="1:14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1"/>
    </row>
    <row r="817" spans="1:14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1"/>
    </row>
    <row r="818" spans="1:14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1"/>
    </row>
    <row r="819" spans="1:14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1"/>
    </row>
    <row r="820" spans="1:14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1"/>
    </row>
    <row r="821" spans="1:14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1"/>
    </row>
    <row r="822" spans="1:14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1"/>
    </row>
    <row r="823" spans="1:14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1"/>
    </row>
    <row r="824" spans="1:1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1"/>
    </row>
    <row r="825" spans="1:14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1"/>
    </row>
    <row r="826" spans="1:14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1"/>
    </row>
    <row r="827" spans="1:14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1"/>
    </row>
    <row r="828" spans="1:14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1"/>
    </row>
    <row r="829" spans="1:14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1"/>
    </row>
    <row r="830" spans="1:14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1"/>
    </row>
    <row r="831" spans="1:14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1"/>
    </row>
    <row r="832" spans="1:14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1"/>
    </row>
    <row r="833" spans="1:14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1"/>
    </row>
    <row r="834" spans="1:1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1"/>
    </row>
    <row r="835" spans="1:14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1"/>
    </row>
    <row r="836" spans="1:14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1"/>
    </row>
    <row r="837" spans="1:14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1"/>
    </row>
    <row r="838" spans="1:14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1"/>
    </row>
    <row r="839" spans="1:14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1"/>
    </row>
    <row r="840" spans="1:14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1"/>
    </row>
    <row r="841" spans="1:14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1"/>
    </row>
    <row r="842" spans="1:14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1"/>
    </row>
    <row r="843" spans="1:14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1"/>
    </row>
    <row r="844" spans="1:1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1"/>
    </row>
    <row r="845" spans="1:14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1"/>
    </row>
    <row r="846" spans="1:14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1"/>
    </row>
    <row r="847" spans="1:14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1"/>
    </row>
    <row r="848" spans="1:14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1"/>
    </row>
    <row r="849" spans="1:14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1"/>
    </row>
    <row r="850" spans="1:14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1"/>
    </row>
    <row r="851" spans="1:14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1"/>
    </row>
    <row r="852" spans="1:14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1"/>
    </row>
    <row r="853" spans="1:14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1"/>
    </row>
    <row r="854" spans="1:1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1"/>
    </row>
    <row r="855" spans="1:14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1"/>
    </row>
    <row r="856" spans="1:14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1"/>
    </row>
    <row r="857" spans="1:14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1"/>
    </row>
    <row r="858" spans="1:14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1"/>
    </row>
    <row r="859" spans="1:14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1"/>
    </row>
    <row r="860" spans="1:14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1"/>
    </row>
    <row r="861" spans="1:14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1"/>
    </row>
    <row r="862" spans="1:14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1"/>
    </row>
    <row r="863" spans="1:14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1"/>
    </row>
    <row r="864" spans="1:1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1"/>
    </row>
    <row r="865" spans="1:14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1"/>
    </row>
    <row r="866" spans="1:14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1"/>
    </row>
    <row r="867" spans="1:14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1"/>
    </row>
    <row r="868" spans="1:14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1"/>
    </row>
    <row r="869" spans="1:14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1"/>
    </row>
    <row r="870" spans="1:14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1"/>
    </row>
    <row r="871" spans="1:14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1"/>
    </row>
    <row r="872" spans="1:14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1"/>
    </row>
    <row r="873" spans="1:14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1"/>
    </row>
    <row r="874" spans="1:1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1"/>
    </row>
    <row r="875" spans="1:14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1"/>
    </row>
    <row r="876" spans="1:14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1"/>
    </row>
    <row r="877" spans="1:14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1"/>
    </row>
    <row r="878" spans="1:14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1"/>
    </row>
    <row r="879" spans="1:14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1"/>
    </row>
    <row r="880" spans="1:14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1"/>
    </row>
    <row r="881" spans="1:14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1"/>
    </row>
    <row r="882" spans="1:14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1"/>
    </row>
    <row r="883" spans="1:14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1"/>
    </row>
    <row r="884" spans="1:1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1"/>
    </row>
    <row r="885" spans="1:14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1"/>
    </row>
    <row r="886" spans="1:14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1"/>
    </row>
    <row r="887" spans="1:14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1"/>
    </row>
    <row r="888" spans="1:14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1"/>
    </row>
    <row r="889" spans="1:14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1"/>
    </row>
  </sheetData>
  <mergeCells count="98">
    <mergeCell ref="A327:N327"/>
    <mergeCell ref="L429:M429"/>
    <mergeCell ref="A431:F432"/>
    <mergeCell ref="H439:J442"/>
    <mergeCell ref="L449:M449"/>
    <mergeCell ref="L369:M369"/>
    <mergeCell ref="A371:F372"/>
    <mergeCell ref="H379:J382"/>
    <mergeCell ref="A382:B382"/>
    <mergeCell ref="L389:M389"/>
    <mergeCell ref="L329:M329"/>
    <mergeCell ref="A331:F332"/>
    <mergeCell ref="H339:J342"/>
    <mergeCell ref="A351:F352"/>
    <mergeCell ref="H359:J362"/>
    <mergeCell ref="A362:B362"/>
    <mergeCell ref="A451:F452"/>
    <mergeCell ref="A391:F392"/>
    <mergeCell ref="H399:J402"/>
    <mergeCell ref="L409:M409"/>
    <mergeCell ref="A411:F412"/>
    <mergeCell ref="H419:J422"/>
    <mergeCell ref="L267:M267"/>
    <mergeCell ref="A269:F270"/>
    <mergeCell ref="H277:J280"/>
    <mergeCell ref="L287:M287"/>
    <mergeCell ref="A289:F290"/>
    <mergeCell ref="A229:F230"/>
    <mergeCell ref="H237:J240"/>
    <mergeCell ref="L247:M247"/>
    <mergeCell ref="A249:F250"/>
    <mergeCell ref="H257:J260"/>
    <mergeCell ref="L207:M207"/>
    <mergeCell ref="A209:F210"/>
    <mergeCell ref="H217:J220"/>
    <mergeCell ref="A220:B220"/>
    <mergeCell ref="L227:M227"/>
    <mergeCell ref="H157:J160"/>
    <mergeCell ref="A160:B160"/>
    <mergeCell ref="A189:F190"/>
    <mergeCell ref="H197:J200"/>
    <mergeCell ref="A200:B200"/>
    <mergeCell ref="L128:M128"/>
    <mergeCell ref="A130:F131"/>
    <mergeCell ref="H138:J141"/>
    <mergeCell ref="A141:B141"/>
    <mergeCell ref="A149:F150"/>
    <mergeCell ref="H102:J105"/>
    <mergeCell ref="A105:B105"/>
    <mergeCell ref="L110:M110"/>
    <mergeCell ref="A112:F113"/>
    <mergeCell ref="H120:J123"/>
    <mergeCell ref="A123:B123"/>
    <mergeCell ref="A94:F95"/>
    <mergeCell ref="L42:M42"/>
    <mergeCell ref="A44:F45"/>
    <mergeCell ref="H44:J47"/>
    <mergeCell ref="L56:M56"/>
    <mergeCell ref="A58:F59"/>
    <mergeCell ref="H66:J69"/>
    <mergeCell ref="A69:B69"/>
    <mergeCell ref="L74:M74"/>
    <mergeCell ref="A76:F77"/>
    <mergeCell ref="H84:J87"/>
    <mergeCell ref="A87:B87"/>
    <mergeCell ref="L92:M92"/>
    <mergeCell ref="A54:N54"/>
    <mergeCell ref="L18:M18"/>
    <mergeCell ref="A20:F21"/>
    <mergeCell ref="H20:J23"/>
    <mergeCell ref="A23:B23"/>
    <mergeCell ref="A32:F33"/>
    <mergeCell ref="H32:J35"/>
    <mergeCell ref="A35:B35"/>
    <mergeCell ref="A1:N1"/>
    <mergeCell ref="A2:N2"/>
    <mergeCell ref="L6:M6"/>
    <mergeCell ref="A8:F9"/>
    <mergeCell ref="H8:J11"/>
    <mergeCell ref="A11:B11"/>
    <mergeCell ref="A4:N4"/>
    <mergeCell ref="L167:M167"/>
    <mergeCell ref="A169:F170"/>
    <mergeCell ref="H177:J180"/>
    <mergeCell ref="A180:B180"/>
    <mergeCell ref="L187:M187"/>
    <mergeCell ref="H297:J300"/>
    <mergeCell ref="A300:B300"/>
    <mergeCell ref="L307:M307"/>
    <mergeCell ref="A309:F310"/>
    <mergeCell ref="H317:J320"/>
    <mergeCell ref="A320:B320"/>
    <mergeCell ref="A462:B462"/>
    <mergeCell ref="L469:M469"/>
    <mergeCell ref="A471:F472"/>
    <mergeCell ref="H479:J482"/>
    <mergeCell ref="A482:B482"/>
    <mergeCell ref="H459:J462"/>
  </mergeCells>
  <conditionalFormatting sqref="K49">
    <cfRule type="cellIs" dxfId="459" priority="46" stopIfTrue="1" operator="greaterThanOrEqual">
      <formula>1</formula>
    </cfRule>
  </conditionalFormatting>
  <conditionalFormatting sqref="K344">
    <cfRule type="cellIs" dxfId="458" priority="41" stopIfTrue="1" operator="greaterThanOrEqual">
      <formula>1</formula>
    </cfRule>
  </conditionalFormatting>
  <conditionalFormatting sqref="K202">
    <cfRule type="cellIs" dxfId="457" priority="36" stopIfTrue="1" operator="greaterThanOrEqual">
      <formula>1</formula>
    </cfRule>
  </conditionalFormatting>
  <conditionalFormatting sqref="K24">
    <cfRule type="cellIs" dxfId="456" priority="45" stopIfTrue="1" operator="lessThanOrEqual">
      <formula>1</formula>
    </cfRule>
  </conditionalFormatting>
  <conditionalFormatting sqref="K282">
    <cfRule type="cellIs" dxfId="455" priority="34" stopIfTrue="1" operator="greaterThanOrEqual">
      <formula>1</formula>
    </cfRule>
  </conditionalFormatting>
  <conditionalFormatting sqref="K162">
    <cfRule type="cellIs" dxfId="454" priority="32" stopIfTrue="1" operator="greaterThanOrEqual">
      <formula>1</formula>
    </cfRule>
  </conditionalFormatting>
  <conditionalFormatting sqref="K343">
    <cfRule type="cellIs" dxfId="453" priority="39" stopIfTrue="1" operator="lessThanOrEqual">
      <formula>1</formula>
    </cfRule>
  </conditionalFormatting>
  <conditionalFormatting sqref="K123">
    <cfRule type="cellIs" dxfId="452" priority="28" stopIfTrue="1" operator="lessThanOrEqual">
      <formula>1</formula>
    </cfRule>
  </conditionalFormatting>
  <conditionalFormatting sqref="K143">
    <cfRule type="cellIs" dxfId="451" priority="27" stopIfTrue="1" operator="lessThanOrEqual">
      <formula>1</formula>
    </cfRule>
  </conditionalFormatting>
  <conditionalFormatting sqref="K161">
    <cfRule type="cellIs" dxfId="450" priority="26" stopIfTrue="1" operator="lessThanOrEqual">
      <formula>1</formula>
    </cfRule>
  </conditionalFormatting>
  <conditionalFormatting sqref="K201">
    <cfRule type="cellIs" dxfId="449" priority="25" stopIfTrue="1" operator="lessThanOrEqual">
      <formula>1</formula>
    </cfRule>
  </conditionalFormatting>
  <conditionalFormatting sqref="K181">
    <cfRule type="cellIs" dxfId="448" priority="24" stopIfTrue="1" operator="lessThanOrEqual">
      <formula>1</formula>
    </cfRule>
  </conditionalFormatting>
  <conditionalFormatting sqref="K241">
    <cfRule type="cellIs" dxfId="447" priority="23" stopIfTrue="1" operator="lessThanOrEqual">
      <formula>1</formula>
    </cfRule>
  </conditionalFormatting>
  <conditionalFormatting sqref="K261">
    <cfRule type="cellIs" dxfId="446" priority="22" stopIfTrue="1" operator="lessThanOrEqual">
      <formula>1</formula>
    </cfRule>
  </conditionalFormatting>
  <conditionalFormatting sqref="K301">
    <cfRule type="cellIs" dxfId="445" priority="20" stopIfTrue="1" operator="lessThanOrEqual">
      <formula>1</formula>
    </cfRule>
  </conditionalFormatting>
  <conditionalFormatting sqref="K36">
    <cfRule type="cellIs" dxfId="444" priority="44" stopIfTrue="1" operator="lessThanOrEqual">
      <formula>1</formula>
    </cfRule>
  </conditionalFormatting>
  <conditionalFormatting sqref="K12">
    <cfRule type="cellIs" dxfId="443" priority="43" stopIfTrue="1" operator="lessThanOrEqual">
      <formula>1</formula>
    </cfRule>
  </conditionalFormatting>
  <conditionalFormatting sqref="K48">
    <cfRule type="cellIs" dxfId="442" priority="42" stopIfTrue="1" operator="lessThanOrEqual">
      <formula>1</formula>
    </cfRule>
  </conditionalFormatting>
  <conditionalFormatting sqref="K347">
    <cfRule type="cellIs" dxfId="441" priority="40" stopIfTrue="1" operator="greaterThanOrEqual">
      <formula>0.7</formula>
    </cfRule>
  </conditionalFormatting>
  <conditionalFormatting sqref="K322">
    <cfRule type="cellIs" dxfId="440" priority="29" stopIfTrue="1" operator="greaterThanOrEqual">
      <formula>1</formula>
    </cfRule>
  </conditionalFormatting>
  <conditionalFormatting sqref="M184:M186">
    <cfRule type="cellIs" dxfId="439" priority="38" stopIfTrue="1" operator="greaterThanOrEqual">
      <formula>1</formula>
    </cfRule>
  </conditionalFormatting>
  <conditionalFormatting sqref="K262">
    <cfRule type="cellIs" dxfId="438" priority="35" stopIfTrue="1" operator="greaterThanOrEqual">
      <formula>1</formula>
    </cfRule>
  </conditionalFormatting>
  <conditionalFormatting sqref="K142">
    <cfRule type="cellIs" dxfId="437" priority="33" stopIfTrue="1" operator="lessThanOrEqual">
      <formula>1</formula>
    </cfRule>
  </conditionalFormatting>
  <conditionalFormatting sqref="K87">
    <cfRule type="cellIs" dxfId="436" priority="31" stopIfTrue="1" operator="lessThanOrEqual">
      <formula>1</formula>
    </cfRule>
  </conditionalFormatting>
  <conditionalFormatting sqref="K221">
    <cfRule type="cellIs" dxfId="435" priority="17" stopIfTrue="1" operator="lessThanOrEqual">
      <formula>1</formula>
    </cfRule>
  </conditionalFormatting>
  <conditionalFormatting sqref="E243">
    <cfRule type="cellIs" dxfId="434" priority="37" stopIfTrue="1" operator="lessThanOrEqual">
      <formula>0.1</formula>
    </cfRule>
  </conditionalFormatting>
  <conditionalFormatting sqref="K302">
    <cfRule type="cellIs" dxfId="433" priority="30" stopIfTrue="1" operator="greaterThanOrEqual">
      <formula>1</formula>
    </cfRule>
  </conditionalFormatting>
  <conditionalFormatting sqref="K383">
    <cfRule type="cellIs" dxfId="432" priority="8" stopIfTrue="1" operator="lessThanOrEqual">
      <formula>1</formula>
    </cfRule>
  </conditionalFormatting>
  <conditionalFormatting sqref="K281">
    <cfRule type="cellIs" dxfId="431" priority="21" stopIfTrue="1" operator="lessThanOrEqual">
      <formula>1</formula>
    </cfRule>
  </conditionalFormatting>
  <conditionalFormatting sqref="K321">
    <cfRule type="cellIs" dxfId="430" priority="19" stopIfTrue="1" operator="lessThanOrEqual">
      <formula>1</formula>
    </cfRule>
  </conditionalFormatting>
  <conditionalFormatting sqref="K222">
    <cfRule type="cellIs" dxfId="429" priority="18" stopIfTrue="1" operator="greaterThanOrEqual">
      <formula>1</formula>
    </cfRule>
  </conditionalFormatting>
  <conditionalFormatting sqref="E405">
    <cfRule type="cellIs" dxfId="428" priority="15" stopIfTrue="1" operator="lessThanOrEqual">
      <formula>0.1</formula>
    </cfRule>
  </conditionalFormatting>
  <conditionalFormatting sqref="M386:M388">
    <cfRule type="cellIs" dxfId="427" priority="16" stopIfTrue="1" operator="greaterThanOrEqual">
      <formula>1</formula>
    </cfRule>
  </conditionalFormatting>
  <conditionalFormatting sqref="K424">
    <cfRule type="cellIs" dxfId="426" priority="14" stopIfTrue="1" operator="greaterThanOrEqual">
      <formula>1</formula>
    </cfRule>
  </conditionalFormatting>
  <conditionalFormatting sqref="K444">
    <cfRule type="cellIs" dxfId="425" priority="13" stopIfTrue="1" operator="greaterThanOrEqual">
      <formula>1</formula>
    </cfRule>
  </conditionalFormatting>
  <conditionalFormatting sqref="K364">
    <cfRule type="cellIs" dxfId="424" priority="12" stopIfTrue="1" operator="greaterThanOrEqual">
      <formula>1</formula>
    </cfRule>
  </conditionalFormatting>
  <conditionalFormatting sqref="K464">
    <cfRule type="cellIs" dxfId="423" priority="11" stopIfTrue="1" operator="greaterThanOrEqual">
      <formula>1</formula>
    </cfRule>
  </conditionalFormatting>
  <conditionalFormatting sqref="K484">
    <cfRule type="cellIs" dxfId="422" priority="10" stopIfTrue="1" operator="greaterThanOrEqual">
      <formula>1</formula>
    </cfRule>
  </conditionalFormatting>
  <conditionalFormatting sqref="K363">
    <cfRule type="cellIs" dxfId="421" priority="9" stopIfTrue="1" operator="lessThanOrEqual">
      <formula>1</formula>
    </cfRule>
  </conditionalFormatting>
  <conditionalFormatting sqref="K403">
    <cfRule type="cellIs" dxfId="420" priority="7" stopIfTrue="1" operator="lessThanOrEqual">
      <formula>1</formula>
    </cfRule>
  </conditionalFormatting>
  <conditionalFormatting sqref="K423">
    <cfRule type="cellIs" dxfId="419" priority="6" stopIfTrue="1" operator="lessThanOrEqual">
      <formula>1</formula>
    </cfRule>
  </conditionalFormatting>
  <conditionalFormatting sqref="K443">
    <cfRule type="cellIs" dxfId="418" priority="5" stopIfTrue="1" operator="lessThanOrEqual">
      <formula>1</formula>
    </cfRule>
  </conditionalFormatting>
  <conditionalFormatting sqref="K463">
    <cfRule type="cellIs" dxfId="417" priority="4" stopIfTrue="1" operator="lessThanOrEqual">
      <formula>1</formula>
    </cfRule>
  </conditionalFormatting>
  <conditionalFormatting sqref="K483">
    <cfRule type="cellIs" dxfId="416" priority="3" stopIfTrue="1" operator="lessThanOrEqual">
      <formula>1</formula>
    </cfRule>
  </conditionalFormatting>
  <conditionalFormatting sqref="K105">
    <cfRule type="cellIs" dxfId="415" priority="2" stopIfTrue="1" operator="lessThanOrEqual">
      <formula>1</formula>
    </cfRule>
  </conditionalFormatting>
  <conditionalFormatting sqref="K69">
    <cfRule type="cellIs" dxfId="414" priority="1" stopIfTrue="1" operator="lessThanOrEqual">
      <formula>1</formula>
    </cfRule>
  </conditionalFormatting>
  <pageMargins left="0.25" right="0.25" top="0.75" bottom="0.75" header="0.3" footer="0.3"/>
  <pageSetup scale="52" fitToHeight="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19BC-093E-449A-83BD-94256F49CF4F}">
  <sheetPr>
    <pageSetUpPr fitToPage="1"/>
  </sheetPr>
  <dimension ref="A1:O889"/>
  <sheetViews>
    <sheetView workbookViewId="0">
      <selection activeCell="A3" sqref="A3"/>
    </sheetView>
  </sheetViews>
  <sheetFormatPr baseColWidth="10" defaultRowHeight="12.75"/>
  <cols>
    <col min="1" max="1" width="17.85546875" style="27" customWidth="1"/>
    <col min="2" max="2" width="18" style="27" customWidth="1"/>
    <col min="3" max="3" width="3.28515625" style="27" bestFit="1" customWidth="1"/>
    <col min="4" max="4" width="14.28515625" style="27" customWidth="1"/>
    <col min="5" max="5" width="25.140625" style="27" bestFit="1" customWidth="1"/>
    <col min="6" max="6" width="14.85546875" style="27" bestFit="1" customWidth="1"/>
    <col min="7" max="10" width="14.85546875" style="27" customWidth="1"/>
    <col min="11" max="11" width="12.42578125" style="27" customWidth="1"/>
    <col min="12" max="16384" width="11.42578125" style="27"/>
  </cols>
  <sheetData>
    <row r="1" spans="1:15">
      <c r="A1" s="265" t="s">
        <v>228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7"/>
      <c r="O1" s="45"/>
    </row>
    <row r="2" spans="1:15">
      <c r="A2" s="268" t="s">
        <v>335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0"/>
      <c r="O2" s="45"/>
    </row>
    <row r="3" spans="1:15">
      <c r="A3" s="87"/>
      <c r="B3" s="28"/>
      <c r="C3" s="28"/>
      <c r="D3" s="28"/>
      <c r="E3" s="28"/>
      <c r="F3" s="28"/>
      <c r="G3" s="28"/>
      <c r="H3" s="28"/>
      <c r="I3" s="28"/>
      <c r="J3" s="28"/>
      <c r="K3" s="28"/>
      <c r="L3" s="29"/>
      <c r="M3" s="29"/>
      <c r="N3" s="81"/>
      <c r="O3" s="45"/>
    </row>
    <row r="4" spans="1:15" ht="15">
      <c r="A4" s="253" t="s">
        <v>306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5"/>
      <c r="O4" s="45"/>
    </row>
    <row r="5" spans="1:15" s="123" customFormat="1" ht="11.25">
      <c r="A5" s="120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121"/>
      <c r="O5" s="122"/>
    </row>
    <row r="6" spans="1:15">
      <c r="A6" s="88" t="s">
        <v>298</v>
      </c>
      <c r="B6" s="31"/>
      <c r="C6" s="31"/>
      <c r="D6" s="31"/>
      <c r="E6" s="28"/>
      <c r="F6" s="28"/>
      <c r="G6" s="28"/>
      <c r="H6" s="28"/>
      <c r="I6" s="28"/>
      <c r="J6" s="28"/>
      <c r="K6" s="28"/>
      <c r="L6" s="249"/>
      <c r="M6" s="249"/>
      <c r="N6" s="81"/>
      <c r="O6" s="45"/>
    </row>
    <row r="7" spans="1:15">
      <c r="A7" s="87"/>
      <c r="B7" s="28"/>
      <c r="C7" s="28"/>
      <c r="D7" s="28"/>
      <c r="E7" s="28"/>
      <c r="F7" s="28"/>
      <c r="G7" s="28"/>
      <c r="H7" s="140" t="s">
        <v>324</v>
      </c>
      <c r="I7" s="39"/>
      <c r="J7" s="39"/>
      <c r="K7" s="28"/>
      <c r="L7" s="28" t="s">
        <v>220</v>
      </c>
      <c r="M7" s="28"/>
      <c r="N7" s="79"/>
      <c r="O7" s="45"/>
    </row>
    <row r="8" spans="1:15" ht="12.75" customHeight="1">
      <c r="A8" s="260" t="s">
        <v>309</v>
      </c>
      <c r="B8" s="261"/>
      <c r="C8" s="261"/>
      <c r="D8" s="262"/>
      <c r="E8" s="262"/>
      <c r="F8" s="262"/>
      <c r="G8" s="178"/>
      <c r="H8" s="259" t="str">
        <f>+"El peso promedio de las cajas  vendidas fue de "&amp;VALUE(D11)&amp;" kg."</f>
        <v>El peso promedio de las cajas  vendidas fue de 0 kg.</v>
      </c>
      <c r="I8" s="259"/>
      <c r="J8" s="259"/>
      <c r="K8" s="28"/>
      <c r="L8" s="31"/>
      <c r="M8" s="31"/>
      <c r="N8" s="82"/>
      <c r="O8" s="45"/>
    </row>
    <row r="9" spans="1:15">
      <c r="A9" s="260"/>
      <c r="B9" s="261"/>
      <c r="C9" s="261"/>
      <c r="D9" s="262"/>
      <c r="E9" s="262"/>
      <c r="F9" s="262"/>
      <c r="G9" s="178"/>
      <c r="H9" s="259"/>
      <c r="I9" s="259"/>
      <c r="J9" s="259"/>
      <c r="K9" s="28"/>
      <c r="L9" s="31"/>
      <c r="M9" s="31"/>
      <c r="N9" s="82"/>
      <c r="O9" s="45"/>
    </row>
    <row r="10" spans="1:15">
      <c r="A10" s="173"/>
      <c r="B10" s="174"/>
      <c r="C10" s="174"/>
      <c r="D10" s="175"/>
      <c r="E10" s="175"/>
      <c r="F10" s="175"/>
      <c r="G10" s="175"/>
      <c r="H10" s="259"/>
      <c r="I10" s="259"/>
      <c r="J10" s="259"/>
      <c r="K10" s="28"/>
      <c r="L10" s="31"/>
      <c r="M10" s="31"/>
      <c r="N10" s="82"/>
      <c r="O10" s="45"/>
    </row>
    <row r="11" spans="1:15">
      <c r="A11" s="263" t="s">
        <v>299</v>
      </c>
      <c r="B11" s="264"/>
      <c r="C11" s="28" t="s">
        <v>221</v>
      </c>
      <c r="D11" s="130"/>
      <c r="E11" s="106"/>
      <c r="F11" s="32"/>
      <c r="G11" s="32"/>
      <c r="H11" s="259"/>
      <c r="I11" s="259"/>
      <c r="J11" s="259"/>
      <c r="K11" s="104"/>
      <c r="L11" s="31"/>
      <c r="M11" s="31"/>
      <c r="N11" s="82"/>
      <c r="O11" s="45"/>
    </row>
    <row r="12" spans="1:15">
      <c r="A12" s="87"/>
      <c r="B12" s="28"/>
      <c r="C12" s="28"/>
      <c r="D12" s="106"/>
      <c r="E12" s="106"/>
      <c r="F12" s="32"/>
      <c r="G12" s="32"/>
      <c r="H12" s="32"/>
      <c r="I12" s="32"/>
      <c r="J12" s="32"/>
      <c r="K12" s="105"/>
      <c r="L12" s="31"/>
      <c r="M12" s="31"/>
      <c r="N12" s="82"/>
      <c r="O12" s="45"/>
    </row>
    <row r="13" spans="1:15">
      <c r="A13" s="8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79"/>
      <c r="O13" s="45"/>
    </row>
    <row r="14" spans="1:15">
      <c r="A14" s="87"/>
      <c r="B14" s="28"/>
      <c r="C14" s="28"/>
      <c r="D14" s="45"/>
      <c r="E14" s="45"/>
      <c r="F14" s="45"/>
      <c r="G14" s="45"/>
      <c r="H14" s="45"/>
      <c r="I14" s="45"/>
      <c r="J14" s="45"/>
      <c r="K14" s="45"/>
      <c r="L14" s="28"/>
      <c r="M14" s="28"/>
      <c r="N14" s="79"/>
      <c r="O14" s="45"/>
    </row>
    <row r="15" spans="1:15">
      <c r="A15" s="89" t="s">
        <v>246</v>
      </c>
      <c r="B15" s="28"/>
      <c r="C15" s="28"/>
      <c r="D15" s="45"/>
      <c r="E15" s="45"/>
      <c r="F15" s="45"/>
      <c r="G15" s="45"/>
      <c r="H15" s="45"/>
      <c r="I15" s="45"/>
      <c r="J15" s="45"/>
      <c r="K15" s="45"/>
      <c r="L15" s="28"/>
      <c r="M15" s="28"/>
      <c r="N15" s="79"/>
      <c r="O15" s="45"/>
    </row>
    <row r="16" spans="1:15">
      <c r="A16" s="87"/>
      <c r="B16" s="28"/>
      <c r="C16" s="28"/>
      <c r="D16" s="33"/>
      <c r="E16" s="28"/>
      <c r="F16" s="28"/>
      <c r="G16" s="28"/>
      <c r="H16" s="28"/>
      <c r="I16" s="28"/>
      <c r="J16" s="28"/>
      <c r="K16" s="28"/>
      <c r="L16" s="28"/>
      <c r="M16" s="28"/>
      <c r="N16" s="79"/>
      <c r="O16" s="45"/>
    </row>
    <row r="17" spans="1:15">
      <c r="A17" s="8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79"/>
      <c r="O17" s="45"/>
    </row>
    <row r="18" spans="1:15">
      <c r="A18" s="88" t="s">
        <v>264</v>
      </c>
      <c r="B18" s="31"/>
      <c r="C18" s="31"/>
      <c r="D18" s="31"/>
      <c r="E18" s="28"/>
      <c r="F18" s="28"/>
      <c r="G18" s="28"/>
      <c r="H18" s="28"/>
      <c r="I18" s="28"/>
      <c r="J18" s="28"/>
      <c r="K18" s="28"/>
      <c r="L18" s="249"/>
      <c r="M18" s="249"/>
      <c r="N18" s="81"/>
      <c r="O18" s="45"/>
    </row>
    <row r="19" spans="1:15">
      <c r="A19" s="87"/>
      <c r="B19" s="28"/>
      <c r="C19" s="28"/>
      <c r="D19" s="28"/>
      <c r="E19" s="28"/>
      <c r="F19" s="28"/>
      <c r="G19" s="28"/>
      <c r="H19" s="140" t="s">
        <v>324</v>
      </c>
      <c r="I19" s="39"/>
      <c r="J19" s="39"/>
      <c r="K19" s="28"/>
      <c r="L19" s="28" t="s">
        <v>220</v>
      </c>
      <c r="M19" s="28"/>
      <c r="N19" s="79"/>
      <c r="O19" s="45"/>
    </row>
    <row r="20" spans="1:15" ht="12.75" customHeight="1">
      <c r="A20" s="260" t="s">
        <v>308</v>
      </c>
      <c r="B20" s="261"/>
      <c r="C20" s="261"/>
      <c r="D20" s="262"/>
      <c r="E20" s="262"/>
      <c r="F20" s="262"/>
      <c r="G20" s="178"/>
      <c r="H20" s="259" t="str">
        <f>+"Se ha vendido un "&amp;VALUE(D23*100)&amp;" de los kilos que se recolectaron."</f>
        <v>Se ha vendido un 0 de los kilos que se recolectaron.</v>
      </c>
      <c r="I20" s="259"/>
      <c r="J20" s="259"/>
      <c r="K20" s="28"/>
      <c r="L20" s="31"/>
      <c r="M20" s="31"/>
      <c r="N20" s="82"/>
      <c r="O20" s="45"/>
    </row>
    <row r="21" spans="1:15">
      <c r="A21" s="260"/>
      <c r="B21" s="261"/>
      <c r="C21" s="261"/>
      <c r="D21" s="262"/>
      <c r="E21" s="262"/>
      <c r="F21" s="262"/>
      <c r="G21" s="178"/>
      <c r="H21" s="259"/>
      <c r="I21" s="259"/>
      <c r="J21" s="259"/>
      <c r="K21" s="28"/>
      <c r="L21" s="31"/>
      <c r="M21" s="31"/>
      <c r="N21" s="82"/>
      <c r="O21" s="45"/>
    </row>
    <row r="22" spans="1:15">
      <c r="A22" s="173"/>
      <c r="B22" s="174"/>
      <c r="C22" s="174"/>
      <c r="D22" s="175"/>
      <c r="E22" s="175"/>
      <c r="F22" s="175"/>
      <c r="G22" s="175"/>
      <c r="H22" s="259"/>
      <c r="I22" s="259"/>
      <c r="J22" s="259"/>
      <c r="K22" s="28"/>
      <c r="L22" s="31"/>
      <c r="M22" s="31"/>
      <c r="N22" s="82"/>
      <c r="O22" s="45"/>
    </row>
    <row r="23" spans="1:15">
      <c r="A23" s="263" t="s">
        <v>269</v>
      </c>
      <c r="B23" s="264"/>
      <c r="C23" s="28" t="s">
        <v>221</v>
      </c>
      <c r="D23" s="158"/>
      <c r="E23" s="107"/>
      <c r="F23" s="32"/>
      <c r="G23" s="32"/>
      <c r="H23" s="259"/>
      <c r="I23" s="259"/>
      <c r="J23" s="259"/>
      <c r="K23" s="45"/>
      <c r="L23" s="31"/>
      <c r="M23" s="31"/>
      <c r="N23" s="82"/>
      <c r="O23" s="45"/>
    </row>
    <row r="24" spans="1:15">
      <c r="A24" s="87"/>
      <c r="B24" s="28"/>
      <c r="C24" s="28"/>
      <c r="D24" s="107"/>
      <c r="E24" s="107"/>
      <c r="F24" s="32"/>
      <c r="G24" s="32"/>
      <c r="H24" s="32"/>
      <c r="I24" s="32"/>
      <c r="J24" s="32"/>
      <c r="K24" s="95"/>
      <c r="L24" s="31"/>
      <c r="M24" s="31"/>
      <c r="N24" s="82"/>
      <c r="O24" s="45"/>
    </row>
    <row r="25" spans="1:15">
      <c r="A25" s="8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79"/>
      <c r="O25" s="45"/>
    </row>
    <row r="26" spans="1:15" ht="12.75" customHeight="1">
      <c r="A26" s="87"/>
      <c r="B26" s="28"/>
      <c r="C26" s="28"/>
      <c r="D26" s="45"/>
      <c r="E26" s="45"/>
      <c r="F26" s="45"/>
      <c r="G26" s="45"/>
      <c r="H26" s="45"/>
      <c r="I26" s="45"/>
      <c r="J26" s="45"/>
      <c r="K26" s="45"/>
      <c r="L26" s="28"/>
      <c r="M26" s="28"/>
      <c r="N26" s="79"/>
      <c r="O26" s="45"/>
    </row>
    <row r="27" spans="1:15">
      <c r="A27" s="89" t="s">
        <v>246</v>
      </c>
      <c r="B27" s="28"/>
      <c r="C27" s="28"/>
      <c r="D27" s="45"/>
      <c r="E27" s="45"/>
      <c r="F27" s="45"/>
      <c r="G27" s="45"/>
      <c r="H27" s="45"/>
      <c r="I27" s="45"/>
      <c r="J27" s="45"/>
      <c r="K27" s="45"/>
      <c r="L27" s="28"/>
      <c r="M27" s="28"/>
      <c r="N27" s="79"/>
      <c r="O27" s="45"/>
    </row>
    <row r="28" spans="1:15">
      <c r="A28" s="87"/>
      <c r="B28" s="28"/>
      <c r="C28" s="28"/>
      <c r="D28" s="33"/>
      <c r="E28" s="28"/>
      <c r="F28" s="28"/>
      <c r="G28" s="28"/>
      <c r="H28" s="28"/>
      <c r="I28" s="28"/>
      <c r="J28" s="28"/>
      <c r="K28" s="28"/>
      <c r="L28" s="28"/>
      <c r="M28" s="28"/>
      <c r="N28" s="79"/>
      <c r="O28" s="45"/>
    </row>
    <row r="29" spans="1:15">
      <c r="A29" s="8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79"/>
      <c r="O29" s="45"/>
    </row>
    <row r="30" spans="1:15">
      <c r="A30" s="90" t="s">
        <v>265</v>
      </c>
      <c r="B30" s="31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79"/>
      <c r="O30" s="45"/>
    </row>
    <row r="31" spans="1:15">
      <c r="A31" s="87"/>
      <c r="B31" s="28"/>
      <c r="C31" s="28"/>
      <c r="D31" s="28"/>
      <c r="E31" s="28"/>
      <c r="F31" s="28"/>
      <c r="G31" s="28"/>
      <c r="H31" s="140" t="s">
        <v>324</v>
      </c>
      <c r="I31" s="39"/>
      <c r="J31" s="39"/>
      <c r="K31" s="28"/>
      <c r="L31" s="28" t="s">
        <v>220</v>
      </c>
      <c r="M31" s="28"/>
      <c r="N31" s="79"/>
      <c r="O31" s="45"/>
    </row>
    <row r="32" spans="1:15" ht="12.75" customHeight="1">
      <c r="A32" s="260" t="s">
        <v>310</v>
      </c>
      <c r="B32" s="261"/>
      <c r="C32" s="261"/>
      <c r="D32" s="261"/>
      <c r="E32" s="261"/>
      <c r="F32" s="261"/>
      <c r="G32" s="177"/>
      <c r="H32" s="259" t="str">
        <f>+"Se venden en promedio en la semana "&amp;VALUE(D35)&amp;" días de recolecolección."</f>
        <v>Se venden en promedio en la semana 0 días de recolecolección.</v>
      </c>
      <c r="I32" s="259"/>
      <c r="J32" s="259"/>
      <c r="K32" s="84"/>
      <c r="L32" s="31"/>
      <c r="M32" s="31"/>
      <c r="N32" s="82"/>
      <c r="O32" s="45"/>
    </row>
    <row r="33" spans="1:15">
      <c r="A33" s="260"/>
      <c r="B33" s="261"/>
      <c r="C33" s="261"/>
      <c r="D33" s="261"/>
      <c r="E33" s="261"/>
      <c r="F33" s="261"/>
      <c r="G33" s="177"/>
      <c r="H33" s="259"/>
      <c r="I33" s="259"/>
      <c r="J33" s="259"/>
      <c r="K33" s="84"/>
      <c r="L33" s="31"/>
      <c r="M33" s="31"/>
      <c r="N33" s="82"/>
      <c r="O33" s="45"/>
    </row>
    <row r="34" spans="1:15">
      <c r="A34" s="87"/>
      <c r="B34" s="28"/>
      <c r="C34" s="28"/>
      <c r="D34" s="28"/>
      <c r="E34" s="28"/>
      <c r="F34" s="28"/>
      <c r="G34" s="28"/>
      <c r="H34" s="259"/>
      <c r="I34" s="259"/>
      <c r="J34" s="259"/>
      <c r="K34" s="28"/>
      <c r="L34" s="31"/>
      <c r="M34" s="31"/>
      <c r="N34" s="82"/>
      <c r="O34" s="45"/>
    </row>
    <row r="35" spans="1:15">
      <c r="A35" s="263" t="s">
        <v>270</v>
      </c>
      <c r="B35" s="264"/>
      <c r="C35" s="28" t="s">
        <v>238</v>
      </c>
      <c r="D35" s="159"/>
      <c r="E35" s="107"/>
      <c r="F35" s="32"/>
      <c r="G35" s="32"/>
      <c r="H35" s="259"/>
      <c r="I35" s="259"/>
      <c r="J35" s="259"/>
      <c r="K35" s="45"/>
      <c r="L35" s="31"/>
      <c r="M35" s="31"/>
      <c r="N35" s="82"/>
      <c r="O35" s="45"/>
    </row>
    <row r="36" spans="1:15">
      <c r="A36" s="87"/>
      <c r="B36" s="28"/>
      <c r="C36" s="28"/>
      <c r="D36" s="107"/>
      <c r="E36" s="107"/>
      <c r="F36" s="32"/>
      <c r="G36" s="32"/>
      <c r="H36" s="32"/>
      <c r="I36" s="32"/>
      <c r="J36" s="32"/>
      <c r="K36" s="97"/>
      <c r="L36" s="28"/>
      <c r="M36" s="28"/>
      <c r="N36" s="79"/>
      <c r="O36" s="45"/>
    </row>
    <row r="37" spans="1:15">
      <c r="A37" s="87"/>
      <c r="B37" s="28"/>
      <c r="C37" s="28"/>
      <c r="D37" s="28"/>
      <c r="E37" s="33"/>
      <c r="F37" s="28"/>
      <c r="G37" s="28"/>
      <c r="H37" s="28"/>
      <c r="I37" s="28"/>
      <c r="J37" s="28"/>
      <c r="K37" s="28"/>
      <c r="L37" s="28"/>
      <c r="M37" s="28"/>
      <c r="N37" s="79"/>
      <c r="O37" s="45"/>
    </row>
    <row r="38" spans="1:15">
      <c r="A38" s="47"/>
      <c r="B38" s="28"/>
      <c r="C38" s="28"/>
      <c r="D38" s="45"/>
      <c r="E38" s="45"/>
      <c r="F38" s="45"/>
      <c r="G38" s="45"/>
      <c r="H38" s="45"/>
      <c r="I38" s="45"/>
      <c r="J38" s="45"/>
      <c r="K38" s="45"/>
      <c r="L38" s="28"/>
      <c r="M38" s="28"/>
      <c r="N38" s="79"/>
      <c r="O38" s="45"/>
    </row>
    <row r="39" spans="1:15">
      <c r="A39" s="89" t="s">
        <v>246</v>
      </c>
      <c r="B39" s="28"/>
      <c r="C39" s="28"/>
      <c r="D39" s="45"/>
      <c r="E39" s="45"/>
      <c r="F39" s="45"/>
      <c r="G39" s="45"/>
      <c r="H39" s="45"/>
      <c r="I39" s="45"/>
      <c r="J39" s="45"/>
      <c r="K39" s="45"/>
      <c r="L39" s="28"/>
      <c r="M39" s="28"/>
      <c r="N39" s="79"/>
      <c r="O39" s="45"/>
    </row>
    <row r="40" spans="1:15">
      <c r="A40" s="87"/>
      <c r="B40" s="28"/>
      <c r="C40" s="28"/>
      <c r="D40" s="45"/>
      <c r="E40" s="45"/>
      <c r="F40" s="32"/>
      <c r="G40" s="32"/>
      <c r="H40" s="32"/>
      <c r="I40" s="32"/>
      <c r="J40" s="32"/>
      <c r="K40" s="49"/>
      <c r="L40" s="28"/>
      <c r="M40" s="28"/>
      <c r="N40" s="79"/>
      <c r="O40" s="45"/>
    </row>
    <row r="41" spans="1:15">
      <c r="A41" s="8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79"/>
      <c r="O41" s="45"/>
    </row>
    <row r="42" spans="1:15">
      <c r="A42" s="88" t="s">
        <v>266</v>
      </c>
      <c r="B42" s="31"/>
      <c r="C42" s="31"/>
      <c r="D42" s="31"/>
      <c r="E42" s="28"/>
      <c r="F42" s="28"/>
      <c r="G42" s="28"/>
      <c r="H42" s="28"/>
      <c r="I42" s="28"/>
      <c r="J42" s="28"/>
      <c r="K42" s="28"/>
      <c r="L42" s="249"/>
      <c r="M42" s="249"/>
      <c r="N42" s="81"/>
      <c r="O42" s="45"/>
    </row>
    <row r="43" spans="1:15">
      <c r="A43" s="87"/>
      <c r="B43" s="28"/>
      <c r="C43" s="28"/>
      <c r="D43" s="28"/>
      <c r="E43" s="28"/>
      <c r="F43" s="28"/>
      <c r="G43" s="28"/>
      <c r="H43" s="140" t="s">
        <v>324</v>
      </c>
      <c r="I43" s="39"/>
      <c r="J43" s="39"/>
      <c r="K43" s="28"/>
      <c r="L43" s="45"/>
      <c r="M43" s="45"/>
      <c r="N43" s="119"/>
      <c r="O43" s="45"/>
    </row>
    <row r="44" spans="1:15" ht="12.75" customHeight="1">
      <c r="A44" s="246" t="s">
        <v>311</v>
      </c>
      <c r="B44" s="247"/>
      <c r="C44" s="247"/>
      <c r="D44" s="248"/>
      <c r="E44" s="248"/>
      <c r="F44" s="248"/>
      <c r="G44" s="175"/>
      <c r="H44" s="259" t="str">
        <f>+"El costo del embalaje por caja es de $"&amp;VALUE(D47)&amp;"."</f>
        <v>El costo del embalaje por caja es de $0.</v>
      </c>
      <c r="I44" s="259"/>
      <c r="J44" s="259"/>
      <c r="K44" s="28"/>
      <c r="L44" s="28" t="s">
        <v>220</v>
      </c>
      <c r="M44" s="28"/>
      <c r="N44" s="79"/>
      <c r="O44" s="45"/>
    </row>
    <row r="45" spans="1:15">
      <c r="A45" s="246"/>
      <c r="B45" s="247"/>
      <c r="C45" s="247"/>
      <c r="D45" s="248"/>
      <c r="E45" s="248"/>
      <c r="F45" s="248"/>
      <c r="G45" s="175"/>
      <c r="H45" s="259"/>
      <c r="I45" s="259"/>
      <c r="J45" s="259"/>
      <c r="K45" s="28"/>
      <c r="L45" s="31"/>
      <c r="M45" s="31"/>
      <c r="N45" s="82"/>
      <c r="O45" s="45"/>
    </row>
    <row r="46" spans="1:15">
      <c r="A46" s="87"/>
      <c r="B46" s="28"/>
      <c r="C46" s="28"/>
      <c r="D46" s="28"/>
      <c r="E46" s="28"/>
      <c r="F46" s="28"/>
      <c r="G46" s="28"/>
      <c r="H46" s="259"/>
      <c r="I46" s="259"/>
      <c r="J46" s="259"/>
      <c r="K46" s="28"/>
      <c r="L46" s="31"/>
      <c r="M46" s="31"/>
      <c r="N46" s="82"/>
      <c r="O46" s="45"/>
    </row>
    <row r="47" spans="1:15">
      <c r="A47" s="87" t="s">
        <v>277</v>
      </c>
      <c r="B47" s="28"/>
      <c r="C47" s="28" t="s">
        <v>221</v>
      </c>
      <c r="D47" s="131"/>
      <c r="E47" s="107"/>
      <c r="F47" s="32"/>
      <c r="G47" s="32"/>
      <c r="H47" s="259"/>
      <c r="I47" s="259"/>
      <c r="J47" s="259"/>
      <c r="K47" s="28"/>
      <c r="L47" s="31"/>
      <c r="M47" s="31"/>
      <c r="N47" s="82"/>
      <c r="O47" s="45"/>
    </row>
    <row r="48" spans="1:15">
      <c r="A48" s="87"/>
      <c r="B48" s="28"/>
      <c r="C48" s="28"/>
      <c r="D48" s="107"/>
      <c r="E48" s="107"/>
      <c r="F48" s="32"/>
      <c r="G48" s="32"/>
      <c r="H48" s="32"/>
      <c r="I48" s="32"/>
      <c r="J48" s="32"/>
      <c r="K48" s="94"/>
      <c r="L48" s="31"/>
      <c r="M48" s="31"/>
      <c r="N48" s="82"/>
      <c r="O48" s="45"/>
    </row>
    <row r="49" spans="1:15">
      <c r="A49" s="87"/>
      <c r="B49" s="28"/>
      <c r="C49" s="28"/>
      <c r="D49" s="28"/>
      <c r="E49" s="28"/>
      <c r="F49" s="28"/>
      <c r="G49" s="28"/>
      <c r="H49" s="28"/>
      <c r="I49" s="28"/>
      <c r="J49" s="28"/>
      <c r="K49" s="37"/>
      <c r="L49" s="31"/>
      <c r="M49" s="31"/>
      <c r="N49" s="82"/>
      <c r="O49" s="45"/>
    </row>
    <row r="50" spans="1:15">
      <c r="A50" s="87"/>
      <c r="B50" s="28"/>
      <c r="C50" s="28"/>
      <c r="D50" s="28"/>
      <c r="E50" s="28"/>
      <c r="F50" s="45"/>
      <c r="G50" s="45"/>
      <c r="H50" s="45"/>
      <c r="I50" s="45"/>
      <c r="J50" s="45"/>
      <c r="K50" s="45"/>
      <c r="L50" s="28"/>
      <c r="M50" s="28"/>
      <c r="N50" s="79"/>
      <c r="O50" s="45"/>
    </row>
    <row r="51" spans="1:15">
      <c r="A51" s="89" t="s">
        <v>246</v>
      </c>
      <c r="B51" s="28"/>
      <c r="C51" s="28"/>
      <c r="D51" s="28"/>
      <c r="E51" s="28"/>
      <c r="F51" s="45"/>
      <c r="G51" s="45"/>
      <c r="H51" s="45"/>
      <c r="I51" s="45"/>
      <c r="J51" s="45"/>
      <c r="K51" s="45"/>
      <c r="L51" s="28"/>
      <c r="M51" s="28"/>
      <c r="N51" s="79"/>
      <c r="O51" s="45"/>
    </row>
    <row r="52" spans="1:15">
      <c r="A52" s="8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79"/>
      <c r="O52" s="45"/>
    </row>
    <row r="53" spans="1:15">
      <c r="A53" s="8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79"/>
      <c r="O53" s="45"/>
    </row>
    <row r="54" spans="1:15" ht="15">
      <c r="A54" s="256" t="s">
        <v>305</v>
      </c>
      <c r="B54" s="257"/>
      <c r="C54" s="257"/>
      <c r="D54" s="257"/>
      <c r="E54" s="257"/>
      <c r="F54" s="257"/>
      <c r="G54" s="257"/>
      <c r="H54" s="257"/>
      <c r="I54" s="257"/>
      <c r="J54" s="257"/>
      <c r="K54" s="257"/>
      <c r="L54" s="257"/>
      <c r="M54" s="257"/>
      <c r="N54" s="258"/>
      <c r="O54" s="45"/>
    </row>
    <row r="55" spans="1:15">
      <c r="A55" s="124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6"/>
      <c r="O55" s="45"/>
    </row>
    <row r="56" spans="1:15">
      <c r="A56" s="88" t="s">
        <v>330</v>
      </c>
      <c r="B56" s="31"/>
      <c r="C56" s="31"/>
      <c r="D56" s="31"/>
      <c r="E56" s="28"/>
      <c r="F56" s="28"/>
      <c r="G56" s="28"/>
      <c r="H56" s="28"/>
      <c r="I56" s="28"/>
      <c r="J56" s="28"/>
      <c r="K56" s="28"/>
      <c r="L56" s="249"/>
      <c r="M56" s="249"/>
      <c r="N56" s="81"/>
      <c r="O56" s="45"/>
    </row>
    <row r="57" spans="1:15">
      <c r="A57" s="10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176"/>
      <c r="M57" s="176"/>
      <c r="N57" s="81"/>
      <c r="O57" s="45"/>
    </row>
    <row r="58" spans="1:15" ht="12.75" customHeight="1">
      <c r="A58" s="260" t="s">
        <v>312</v>
      </c>
      <c r="B58" s="261"/>
      <c r="C58" s="261"/>
      <c r="D58" s="262"/>
      <c r="E58" s="262"/>
      <c r="F58" s="262"/>
      <c r="G58" s="178"/>
      <c r="H58" s="178"/>
      <c r="I58" s="178"/>
      <c r="J58" s="178"/>
      <c r="K58" s="28"/>
      <c r="L58" s="28"/>
      <c r="M58" s="28"/>
      <c r="N58" s="79"/>
      <c r="O58" s="45"/>
    </row>
    <row r="59" spans="1:15">
      <c r="A59" s="260"/>
      <c r="B59" s="261"/>
      <c r="C59" s="261"/>
      <c r="D59" s="262"/>
      <c r="E59" s="262"/>
      <c r="F59" s="262"/>
      <c r="G59" s="178"/>
      <c r="H59" s="178"/>
      <c r="I59" s="178"/>
      <c r="J59" s="178"/>
      <c r="K59" s="28"/>
      <c r="L59" s="28"/>
      <c r="M59" s="28"/>
      <c r="N59" s="79"/>
      <c r="O59" s="45"/>
    </row>
    <row r="60" spans="1:15">
      <c r="A60" s="173"/>
      <c r="B60" s="174"/>
      <c r="C60" s="174"/>
      <c r="D60" s="175"/>
      <c r="E60" s="175"/>
      <c r="F60" s="175"/>
      <c r="G60" s="175"/>
      <c r="H60" s="175"/>
      <c r="I60" s="175"/>
      <c r="J60" s="175"/>
      <c r="K60" s="28"/>
      <c r="L60" s="28"/>
      <c r="M60" s="28"/>
      <c r="N60" s="79"/>
      <c r="O60" s="45"/>
    </row>
    <row r="61" spans="1:15">
      <c r="A61" s="87"/>
      <c r="B61" s="28"/>
      <c r="C61" s="28"/>
      <c r="D61" s="28"/>
      <c r="E61" s="179" t="s">
        <v>330</v>
      </c>
      <c r="F61" s="28"/>
      <c r="G61" s="28"/>
      <c r="H61" s="28"/>
      <c r="I61" s="28"/>
      <c r="J61" s="28"/>
      <c r="K61" s="28"/>
      <c r="L61" s="45"/>
      <c r="M61" s="28"/>
      <c r="N61" s="79"/>
      <c r="O61" s="45"/>
    </row>
    <row r="62" spans="1:15">
      <c r="A62" s="87"/>
      <c r="B62" s="28"/>
      <c r="C62" s="28"/>
      <c r="D62" s="28" t="s">
        <v>271</v>
      </c>
      <c r="E62" s="134"/>
      <c r="F62" s="28"/>
      <c r="G62" s="28"/>
      <c r="H62" s="28"/>
      <c r="I62" s="28"/>
      <c r="J62" s="28"/>
      <c r="K62" s="28"/>
      <c r="L62" s="28" t="s">
        <v>220</v>
      </c>
      <c r="M62" s="28"/>
      <c r="N62" s="79"/>
      <c r="O62" s="45"/>
    </row>
    <row r="63" spans="1:15">
      <c r="A63" s="87"/>
      <c r="B63" s="28"/>
      <c r="C63" s="28"/>
      <c r="D63" s="28" t="s">
        <v>272</v>
      </c>
      <c r="E63" s="134"/>
      <c r="F63" s="28"/>
      <c r="G63" s="28"/>
      <c r="H63" s="28"/>
      <c r="I63" s="28"/>
      <c r="J63" s="28"/>
      <c r="K63" s="28"/>
      <c r="L63" s="31"/>
      <c r="M63" s="31"/>
      <c r="N63" s="82"/>
      <c r="O63" s="45"/>
    </row>
    <row r="64" spans="1:15">
      <c r="A64" s="87"/>
      <c r="B64" s="28"/>
      <c r="C64" s="28"/>
      <c r="D64" s="28" t="s">
        <v>273</v>
      </c>
      <c r="E64" s="134"/>
      <c r="F64" s="28"/>
      <c r="G64" s="28"/>
      <c r="H64" s="28"/>
      <c r="I64" s="28"/>
      <c r="J64" s="28"/>
      <c r="K64" s="28"/>
      <c r="L64" s="31"/>
      <c r="M64" s="31"/>
      <c r="N64" s="82"/>
      <c r="O64" s="45"/>
    </row>
    <row r="65" spans="1:15">
      <c r="A65" s="87"/>
      <c r="B65" s="28"/>
      <c r="C65" s="28"/>
      <c r="D65" s="28" t="s">
        <v>274</v>
      </c>
      <c r="E65" s="134"/>
      <c r="F65" s="28"/>
      <c r="G65" s="28"/>
      <c r="H65" s="140" t="s">
        <v>324</v>
      </c>
      <c r="I65" s="39"/>
      <c r="J65" s="39"/>
      <c r="K65" s="28"/>
      <c r="L65" s="117"/>
      <c r="M65" s="117"/>
      <c r="N65" s="118"/>
      <c r="O65" s="45"/>
    </row>
    <row r="66" spans="1:15" ht="12.75" customHeight="1">
      <c r="A66" s="87"/>
      <c r="B66" s="28"/>
      <c r="C66" s="28"/>
      <c r="D66" s="28" t="s">
        <v>275</v>
      </c>
      <c r="E66" s="134"/>
      <c r="F66" s="28"/>
      <c r="G66" s="28"/>
      <c r="H66" s="259" t="str">
        <f>+"De las gallinas que hay en postura se han muerto un "&amp;VALUE(D69)&amp;"."</f>
        <v>De las gallinas que hay en postura se han muerto un 0.</v>
      </c>
      <c r="I66" s="259"/>
      <c r="J66" s="259"/>
      <c r="K66" s="30"/>
      <c r="L66" s="31"/>
      <c r="M66" s="31"/>
      <c r="N66" s="82"/>
      <c r="O66" s="45"/>
    </row>
    <row r="67" spans="1:15">
      <c r="A67" s="87"/>
      <c r="B67" s="28"/>
      <c r="C67" s="28"/>
      <c r="D67" s="28" t="s">
        <v>276</v>
      </c>
      <c r="E67" s="134"/>
      <c r="F67" s="28"/>
      <c r="G67" s="28"/>
      <c r="H67" s="259"/>
      <c r="I67" s="259"/>
      <c r="J67" s="259"/>
      <c r="K67" s="28"/>
      <c r="L67" s="31"/>
      <c r="M67" s="31"/>
      <c r="N67" s="82"/>
      <c r="O67" s="45"/>
    </row>
    <row r="68" spans="1:15">
      <c r="A68" s="47"/>
      <c r="B68" s="45"/>
      <c r="C68" s="45"/>
      <c r="D68" s="45"/>
      <c r="E68" s="93"/>
      <c r="F68" s="32"/>
      <c r="G68" s="32"/>
      <c r="H68" s="259"/>
      <c r="I68" s="259"/>
      <c r="J68" s="259"/>
      <c r="K68" s="45"/>
      <c r="L68" s="31"/>
      <c r="M68" s="31"/>
      <c r="N68" s="82"/>
      <c r="O68" s="45"/>
    </row>
    <row r="69" spans="1:15">
      <c r="A69" s="263" t="s">
        <v>330</v>
      </c>
      <c r="B69" s="264"/>
      <c r="C69" s="28" t="s">
        <v>221</v>
      </c>
      <c r="D69" s="135">
        <f>SUM(E62:E67)</f>
        <v>0</v>
      </c>
      <c r="E69" s="93"/>
      <c r="F69" s="32"/>
      <c r="G69" s="32"/>
      <c r="H69" s="259"/>
      <c r="I69" s="259"/>
      <c r="J69" s="259"/>
      <c r="K69" s="95"/>
      <c r="L69" s="31"/>
      <c r="M69" s="31"/>
      <c r="N69" s="82"/>
      <c r="O69" s="45"/>
    </row>
    <row r="70" spans="1:15">
      <c r="A70" s="87"/>
      <c r="B70" s="28"/>
      <c r="C70" s="28"/>
      <c r="D70" s="28"/>
      <c r="E70" s="28"/>
      <c r="F70" s="42"/>
      <c r="G70" s="42"/>
      <c r="H70" s="180"/>
      <c r="I70" s="42"/>
      <c r="J70" s="42"/>
      <c r="K70" s="28"/>
      <c r="L70" s="28"/>
      <c r="M70" s="28"/>
      <c r="N70" s="79"/>
      <c r="O70" s="45"/>
    </row>
    <row r="71" spans="1:15">
      <c r="A71" s="89" t="s">
        <v>247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79"/>
      <c r="O71" s="45"/>
    </row>
    <row r="72" spans="1:15">
      <c r="A72" s="8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79"/>
      <c r="O72" s="45"/>
    </row>
    <row r="73" spans="1:15">
      <c r="A73" s="87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79"/>
      <c r="O73" s="45"/>
    </row>
    <row r="74" spans="1:15">
      <c r="A74" s="88" t="s">
        <v>300</v>
      </c>
      <c r="B74" s="31"/>
      <c r="C74" s="31"/>
      <c r="D74" s="31"/>
      <c r="E74" s="28"/>
      <c r="F74" s="28"/>
      <c r="G74" s="28"/>
      <c r="H74" s="28"/>
      <c r="I74" s="28"/>
      <c r="J74" s="28"/>
      <c r="K74" s="28"/>
      <c r="L74" s="249"/>
      <c r="M74" s="249"/>
      <c r="N74" s="81"/>
      <c r="O74" s="45"/>
    </row>
    <row r="75" spans="1:15">
      <c r="A75" s="10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176"/>
      <c r="M75" s="176"/>
      <c r="N75" s="81"/>
      <c r="O75" s="45"/>
    </row>
    <row r="76" spans="1:15" ht="12.75" customHeight="1">
      <c r="A76" s="260" t="s">
        <v>312</v>
      </c>
      <c r="B76" s="261"/>
      <c r="C76" s="261"/>
      <c r="D76" s="262"/>
      <c r="E76" s="262"/>
      <c r="F76" s="262"/>
      <c r="G76" s="178"/>
      <c r="H76" s="178"/>
      <c r="I76" s="178"/>
      <c r="J76" s="178"/>
      <c r="K76" s="28"/>
      <c r="L76" s="28"/>
      <c r="M76" s="28"/>
      <c r="N76" s="79"/>
      <c r="O76" s="45"/>
    </row>
    <row r="77" spans="1:15">
      <c r="A77" s="260"/>
      <c r="B77" s="261"/>
      <c r="C77" s="261"/>
      <c r="D77" s="262"/>
      <c r="E77" s="262"/>
      <c r="F77" s="262"/>
      <c r="G77" s="178"/>
      <c r="H77" s="178"/>
      <c r="I77" s="178"/>
      <c r="J77" s="178"/>
      <c r="K77" s="28"/>
      <c r="L77" s="28"/>
      <c r="M77" s="28"/>
      <c r="N77" s="79"/>
      <c r="O77" s="45"/>
    </row>
    <row r="78" spans="1:15">
      <c r="A78" s="173"/>
      <c r="B78" s="174"/>
      <c r="C78" s="174"/>
      <c r="D78" s="175"/>
      <c r="E78" s="175"/>
      <c r="F78" s="175"/>
      <c r="G78" s="175"/>
      <c r="H78" s="175"/>
      <c r="I78" s="175"/>
      <c r="J78" s="175"/>
      <c r="K78" s="28"/>
      <c r="L78" s="28"/>
      <c r="M78" s="28"/>
      <c r="N78" s="79"/>
      <c r="O78" s="45"/>
    </row>
    <row r="79" spans="1:15">
      <c r="A79" s="87"/>
      <c r="B79" s="28"/>
      <c r="C79" s="28"/>
      <c r="D79" s="28"/>
      <c r="E79" s="179" t="s">
        <v>300</v>
      </c>
      <c r="F79" s="28"/>
      <c r="G79" s="28"/>
      <c r="H79" s="28"/>
      <c r="I79" s="28"/>
      <c r="J79" s="28"/>
      <c r="K79" s="28"/>
      <c r="L79" s="45"/>
      <c r="M79" s="28"/>
      <c r="N79" s="79"/>
      <c r="O79" s="45"/>
    </row>
    <row r="80" spans="1:15">
      <c r="A80" s="87"/>
      <c r="B80" s="28"/>
      <c r="C80" s="28"/>
      <c r="D80" s="28" t="s">
        <v>271</v>
      </c>
      <c r="E80" s="132"/>
      <c r="F80" s="28"/>
      <c r="G80" s="28"/>
      <c r="H80" s="28"/>
      <c r="I80" s="28"/>
      <c r="J80" s="28"/>
      <c r="K80" s="28"/>
      <c r="L80" s="28" t="s">
        <v>220</v>
      </c>
      <c r="M80" s="28"/>
      <c r="N80" s="79"/>
      <c r="O80" s="45"/>
    </row>
    <row r="81" spans="1:15">
      <c r="A81" s="87"/>
      <c r="B81" s="28"/>
      <c r="C81" s="28"/>
      <c r="D81" s="28" t="s">
        <v>272</v>
      </c>
      <c r="E81" s="132"/>
      <c r="F81" s="28"/>
      <c r="G81" s="28"/>
      <c r="H81" s="28"/>
      <c r="I81" s="28"/>
      <c r="J81" s="28"/>
      <c r="K81" s="28"/>
      <c r="L81" s="31"/>
      <c r="M81" s="31"/>
      <c r="N81" s="82"/>
      <c r="O81" s="45"/>
    </row>
    <row r="82" spans="1:15">
      <c r="A82" s="87"/>
      <c r="B82" s="28"/>
      <c r="C82" s="28"/>
      <c r="D82" s="28" t="s">
        <v>273</v>
      </c>
      <c r="E82" s="132"/>
      <c r="F82" s="28"/>
      <c r="G82" s="28"/>
      <c r="H82" s="28"/>
      <c r="I82" s="28"/>
      <c r="J82" s="28"/>
      <c r="K82" s="28"/>
      <c r="L82" s="31"/>
      <c r="M82" s="31"/>
      <c r="N82" s="82"/>
      <c r="O82" s="45"/>
    </row>
    <row r="83" spans="1:15">
      <c r="A83" s="87"/>
      <c r="B83" s="28"/>
      <c r="C83" s="28"/>
      <c r="D83" s="28" t="s">
        <v>274</v>
      </c>
      <c r="E83" s="132"/>
      <c r="F83" s="28"/>
      <c r="G83" s="28"/>
      <c r="H83" s="140" t="s">
        <v>324</v>
      </c>
      <c r="I83" s="39"/>
      <c r="J83" s="39"/>
      <c r="K83" s="28"/>
      <c r="L83" s="117"/>
      <c r="M83" s="117"/>
      <c r="N83" s="118"/>
      <c r="O83" s="45"/>
    </row>
    <row r="84" spans="1:15" ht="12.75" customHeight="1">
      <c r="A84" s="87"/>
      <c r="B84" s="28"/>
      <c r="C84" s="28"/>
      <c r="D84" s="28" t="s">
        <v>275</v>
      </c>
      <c r="E84" s="132"/>
      <c r="F84" s="28"/>
      <c r="G84" s="28"/>
      <c r="H84" s="259" t="str">
        <f>+"De las gallinas que hay en postura se han muerto un "&amp;VALUE(D87*100)&amp;"%."</f>
        <v>De las gallinas que hay en postura se han muerto un 0%.</v>
      </c>
      <c r="I84" s="259"/>
      <c r="J84" s="259"/>
      <c r="K84" s="30"/>
      <c r="L84" s="31"/>
      <c r="M84" s="31"/>
      <c r="N84" s="82"/>
      <c r="O84" s="45"/>
    </row>
    <row r="85" spans="1:15">
      <c r="A85" s="87"/>
      <c r="B85" s="28"/>
      <c r="C85" s="28"/>
      <c r="D85" s="28" t="s">
        <v>276</v>
      </c>
      <c r="E85" s="132"/>
      <c r="F85" s="28"/>
      <c r="G85" s="28"/>
      <c r="H85" s="259"/>
      <c r="I85" s="259"/>
      <c r="J85" s="259"/>
      <c r="K85" s="28"/>
      <c r="L85" s="31"/>
      <c r="M85" s="31"/>
      <c r="N85" s="82"/>
      <c r="O85" s="45"/>
    </row>
    <row r="86" spans="1:15">
      <c r="A86" s="47"/>
      <c r="B86" s="45"/>
      <c r="C86" s="45"/>
      <c r="D86" s="45"/>
      <c r="E86" s="93"/>
      <c r="F86" s="32"/>
      <c r="G86" s="32"/>
      <c r="H86" s="259"/>
      <c r="I86" s="259"/>
      <c r="J86" s="259"/>
      <c r="K86" s="45"/>
      <c r="L86" s="31"/>
      <c r="M86" s="31"/>
      <c r="N86" s="82"/>
      <c r="O86" s="45"/>
    </row>
    <row r="87" spans="1:15">
      <c r="A87" s="263" t="s">
        <v>300</v>
      </c>
      <c r="B87" s="264"/>
      <c r="C87" s="28" t="s">
        <v>221</v>
      </c>
      <c r="D87" s="133">
        <f>IF(SUM(E80:E85)=0,,AVERAGE(E80:E85))</f>
        <v>0</v>
      </c>
      <c r="E87" s="93"/>
      <c r="F87" s="32"/>
      <c r="G87" s="32"/>
      <c r="H87" s="259"/>
      <c r="I87" s="259"/>
      <c r="J87" s="259"/>
      <c r="K87" s="95"/>
      <c r="L87" s="31"/>
      <c r="M87" s="31"/>
      <c r="N87" s="82"/>
      <c r="O87" s="45"/>
    </row>
    <row r="88" spans="1:15">
      <c r="A88" s="87"/>
      <c r="B88" s="28"/>
      <c r="C88" s="28"/>
      <c r="D88" s="28"/>
      <c r="E88" s="28"/>
      <c r="F88" s="42"/>
      <c r="G88" s="42"/>
      <c r="H88" s="42"/>
      <c r="I88" s="42"/>
      <c r="J88" s="42"/>
      <c r="K88" s="28"/>
      <c r="L88" s="28"/>
      <c r="M88" s="28"/>
      <c r="N88" s="79"/>
      <c r="O88" s="45"/>
    </row>
    <row r="89" spans="1:15">
      <c r="A89" s="89" t="s">
        <v>247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79"/>
      <c r="O89" s="45"/>
    </row>
    <row r="90" spans="1:15">
      <c r="A90" s="87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79"/>
      <c r="O90" s="45"/>
    </row>
    <row r="91" spans="1:15">
      <c r="A91" s="87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79"/>
      <c r="O91" s="45"/>
    </row>
    <row r="92" spans="1:15">
      <c r="A92" s="88" t="s">
        <v>328</v>
      </c>
      <c r="B92" s="31"/>
      <c r="C92" s="31"/>
      <c r="D92" s="31"/>
      <c r="E92" s="28"/>
      <c r="F92" s="28"/>
      <c r="G92" s="28"/>
      <c r="H92" s="28"/>
      <c r="I92" s="28"/>
      <c r="J92" s="28"/>
      <c r="K92" s="28"/>
      <c r="L92" s="249"/>
      <c r="M92" s="249"/>
      <c r="N92" s="81"/>
      <c r="O92" s="45"/>
    </row>
    <row r="93" spans="1:15">
      <c r="A93" s="10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176"/>
      <c r="M93" s="176"/>
      <c r="N93" s="81"/>
      <c r="O93" s="45"/>
    </row>
    <row r="94" spans="1:15" ht="12.75" customHeight="1">
      <c r="A94" s="260" t="s">
        <v>326</v>
      </c>
      <c r="B94" s="261"/>
      <c r="C94" s="261"/>
      <c r="D94" s="262"/>
      <c r="E94" s="262"/>
      <c r="F94" s="262"/>
      <c r="G94" s="178"/>
      <c r="H94" s="178"/>
      <c r="I94" s="178"/>
      <c r="J94" s="178"/>
      <c r="K94" s="28"/>
      <c r="L94" s="28"/>
      <c r="M94" s="28"/>
      <c r="N94" s="79"/>
      <c r="O94" s="45"/>
    </row>
    <row r="95" spans="1:15">
      <c r="A95" s="260"/>
      <c r="B95" s="261"/>
      <c r="C95" s="261"/>
      <c r="D95" s="262"/>
      <c r="E95" s="262"/>
      <c r="F95" s="262"/>
      <c r="G95" s="178"/>
      <c r="H95" s="178"/>
      <c r="I95" s="178"/>
      <c r="J95" s="178"/>
      <c r="K95" s="28"/>
      <c r="L95" s="28"/>
      <c r="M95" s="28"/>
      <c r="N95" s="79"/>
      <c r="O95" s="45"/>
    </row>
    <row r="96" spans="1:15">
      <c r="A96" s="173"/>
      <c r="B96" s="174"/>
      <c r="C96" s="174"/>
      <c r="D96" s="175"/>
      <c r="E96" s="175"/>
      <c r="F96" s="175"/>
      <c r="G96" s="175"/>
      <c r="H96" s="175"/>
      <c r="I96" s="175"/>
      <c r="J96" s="175"/>
      <c r="K96" s="28"/>
      <c r="L96" s="28"/>
      <c r="M96" s="28"/>
      <c r="N96" s="79"/>
      <c r="O96" s="45"/>
    </row>
    <row r="97" spans="1:15">
      <c r="A97" s="87"/>
      <c r="B97" s="28"/>
      <c r="C97" s="28"/>
      <c r="D97" s="28"/>
      <c r="E97" s="179" t="s">
        <v>327</v>
      </c>
      <c r="F97" s="28"/>
      <c r="G97" s="28"/>
      <c r="H97" s="28"/>
      <c r="I97" s="28"/>
      <c r="J97" s="28"/>
      <c r="K97" s="28"/>
      <c r="L97" s="45"/>
      <c r="M97" s="28"/>
      <c r="N97" s="79"/>
      <c r="O97" s="45"/>
    </row>
    <row r="98" spans="1:15">
      <c r="A98" s="87"/>
      <c r="B98" s="28"/>
      <c r="C98" s="28"/>
      <c r="D98" s="28" t="s">
        <v>271</v>
      </c>
      <c r="E98" s="137"/>
      <c r="F98" s="28"/>
      <c r="G98" s="28"/>
      <c r="H98" s="28"/>
      <c r="I98" s="28"/>
      <c r="J98" s="28"/>
      <c r="K98" s="28"/>
      <c r="L98" s="28" t="s">
        <v>220</v>
      </c>
      <c r="M98" s="28"/>
      <c r="N98" s="79"/>
      <c r="O98" s="45"/>
    </row>
    <row r="99" spans="1:15">
      <c r="A99" s="87"/>
      <c r="B99" s="28"/>
      <c r="C99" s="28"/>
      <c r="D99" s="28" t="s">
        <v>272</v>
      </c>
      <c r="E99" s="137"/>
      <c r="F99" s="28"/>
      <c r="G99" s="28"/>
      <c r="H99" s="28"/>
      <c r="I99" s="28"/>
      <c r="J99" s="28"/>
      <c r="K99" s="28"/>
      <c r="L99" s="31"/>
      <c r="M99" s="31"/>
      <c r="N99" s="82"/>
      <c r="O99" s="45"/>
    </row>
    <row r="100" spans="1:15">
      <c r="A100" s="87"/>
      <c r="B100" s="28"/>
      <c r="C100" s="28"/>
      <c r="D100" s="28" t="s">
        <v>273</v>
      </c>
      <c r="E100" s="137"/>
      <c r="F100" s="28"/>
      <c r="G100" s="28"/>
      <c r="H100" s="28"/>
      <c r="I100" s="28"/>
      <c r="J100" s="28"/>
      <c r="K100" s="28"/>
      <c r="L100" s="31"/>
      <c r="M100" s="31"/>
      <c r="N100" s="82"/>
      <c r="O100" s="45"/>
    </row>
    <row r="101" spans="1:15">
      <c r="A101" s="87"/>
      <c r="B101" s="28"/>
      <c r="C101" s="28"/>
      <c r="D101" s="28" t="s">
        <v>274</v>
      </c>
      <c r="E101" s="137"/>
      <c r="F101" s="28"/>
      <c r="G101" s="28"/>
      <c r="H101" s="140" t="s">
        <v>324</v>
      </c>
      <c r="I101" s="39"/>
      <c r="J101" s="39"/>
      <c r="K101" s="28"/>
      <c r="L101" s="117"/>
      <c r="M101" s="117"/>
      <c r="N101" s="118"/>
      <c r="O101" s="45"/>
    </row>
    <row r="102" spans="1:15" ht="12.75" customHeight="1">
      <c r="A102" s="87"/>
      <c r="B102" s="28"/>
      <c r="C102" s="28"/>
      <c r="D102" s="28" t="s">
        <v>275</v>
      </c>
      <c r="E102" s="137"/>
      <c r="F102" s="28"/>
      <c r="G102" s="28"/>
      <c r="H102" s="259" t="str">
        <f>+"El costo invertido a las gallinas muertas fue de  $"&amp;VALUE(D105)&amp;"."</f>
        <v>El costo invertido a las gallinas muertas fue de  $0.</v>
      </c>
      <c r="I102" s="259"/>
      <c r="J102" s="259"/>
      <c r="K102" s="30"/>
      <c r="L102" s="31"/>
      <c r="M102" s="31"/>
      <c r="N102" s="82"/>
      <c r="O102" s="45"/>
    </row>
    <row r="103" spans="1:15">
      <c r="A103" s="87"/>
      <c r="B103" s="28"/>
      <c r="C103" s="28"/>
      <c r="D103" s="28" t="s">
        <v>276</v>
      </c>
      <c r="E103" s="137"/>
      <c r="F103" s="28"/>
      <c r="G103" s="28"/>
      <c r="H103" s="259"/>
      <c r="I103" s="259"/>
      <c r="J103" s="259"/>
      <c r="K103" s="28"/>
      <c r="L103" s="31"/>
      <c r="M103" s="31"/>
      <c r="N103" s="82"/>
      <c r="O103" s="45"/>
    </row>
    <row r="104" spans="1:15">
      <c r="A104" s="47"/>
      <c r="B104" s="45"/>
      <c r="C104" s="45"/>
      <c r="D104" s="45"/>
      <c r="E104" s="93"/>
      <c r="F104" s="32"/>
      <c r="G104" s="32"/>
      <c r="H104" s="259"/>
      <c r="I104" s="259"/>
      <c r="J104" s="259"/>
      <c r="K104" s="45"/>
      <c r="L104" s="31"/>
      <c r="M104" s="31"/>
      <c r="N104" s="82"/>
      <c r="O104" s="45"/>
    </row>
    <row r="105" spans="1:15">
      <c r="A105" s="263" t="s">
        <v>327</v>
      </c>
      <c r="B105" s="264"/>
      <c r="C105" s="28" t="s">
        <v>221</v>
      </c>
      <c r="D105" s="136">
        <f>SUM(E98:E103)</f>
        <v>0</v>
      </c>
      <c r="E105" s="93"/>
      <c r="F105" s="32"/>
      <c r="G105" s="32"/>
      <c r="H105" s="259"/>
      <c r="I105" s="259"/>
      <c r="J105" s="259"/>
      <c r="K105" s="95"/>
      <c r="L105" s="31"/>
      <c r="M105" s="31"/>
      <c r="N105" s="82"/>
      <c r="O105" s="45"/>
    </row>
    <row r="106" spans="1:15">
      <c r="A106" s="87"/>
      <c r="B106" s="28"/>
      <c r="C106" s="28"/>
      <c r="D106" s="28"/>
      <c r="E106" s="28"/>
      <c r="F106" s="42"/>
      <c r="G106" s="42"/>
      <c r="H106" s="42"/>
      <c r="I106" s="42"/>
      <c r="J106" s="42"/>
      <c r="K106" s="28"/>
      <c r="L106" s="28"/>
      <c r="M106" s="28"/>
      <c r="N106" s="79"/>
      <c r="O106" s="45"/>
    </row>
    <row r="107" spans="1:15">
      <c r="A107" s="89" t="s">
        <v>247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79"/>
      <c r="O107" s="45"/>
    </row>
    <row r="108" spans="1:15">
      <c r="A108" s="8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79"/>
      <c r="O108" s="45"/>
    </row>
    <row r="109" spans="1:15">
      <c r="A109" s="87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79"/>
      <c r="O109" s="45"/>
    </row>
    <row r="110" spans="1:15">
      <c r="A110" s="88" t="s">
        <v>263</v>
      </c>
      <c r="B110" s="31"/>
      <c r="C110" s="31"/>
      <c r="D110" s="31"/>
      <c r="E110" s="28"/>
      <c r="F110" s="28"/>
      <c r="G110" s="28"/>
      <c r="H110" s="28"/>
      <c r="I110" s="28"/>
      <c r="J110" s="28"/>
      <c r="K110" s="28"/>
      <c r="L110" s="249"/>
      <c r="M110" s="249"/>
      <c r="N110" s="81"/>
      <c r="O110" s="45"/>
    </row>
    <row r="111" spans="1:15">
      <c r="A111" s="10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176"/>
      <c r="M111" s="176"/>
      <c r="N111" s="81"/>
      <c r="O111" s="45"/>
    </row>
    <row r="112" spans="1:15" ht="12.75" customHeight="1">
      <c r="A112" s="260" t="s">
        <v>313</v>
      </c>
      <c r="B112" s="261"/>
      <c r="C112" s="261"/>
      <c r="D112" s="262"/>
      <c r="E112" s="262"/>
      <c r="F112" s="262"/>
      <c r="G112" s="178"/>
      <c r="H112" s="178"/>
      <c r="I112" s="178"/>
      <c r="J112" s="178"/>
      <c r="K112" s="28"/>
      <c r="L112" s="28"/>
      <c r="M112" s="28"/>
      <c r="N112" s="79"/>
      <c r="O112" s="45"/>
    </row>
    <row r="113" spans="1:15">
      <c r="A113" s="260"/>
      <c r="B113" s="261"/>
      <c r="C113" s="261"/>
      <c r="D113" s="262"/>
      <c r="E113" s="262"/>
      <c r="F113" s="262"/>
      <c r="G113" s="178"/>
      <c r="H113" s="178"/>
      <c r="I113" s="178"/>
      <c r="J113" s="178"/>
      <c r="K113" s="28"/>
      <c r="L113" s="28"/>
      <c r="M113" s="28"/>
      <c r="N113" s="79"/>
      <c r="O113" s="45"/>
    </row>
    <row r="114" spans="1:15">
      <c r="A114" s="173"/>
      <c r="B114" s="174"/>
      <c r="C114" s="174"/>
      <c r="D114" s="175"/>
      <c r="E114" s="175"/>
      <c r="F114" s="175"/>
      <c r="G114" s="175"/>
      <c r="H114" s="175"/>
      <c r="I114" s="175"/>
      <c r="J114" s="175"/>
      <c r="K114" s="28"/>
      <c r="L114" s="28"/>
      <c r="M114" s="28"/>
      <c r="N114" s="79"/>
      <c r="O114" s="45"/>
    </row>
    <row r="115" spans="1:15">
      <c r="A115" s="87"/>
      <c r="B115" s="28"/>
      <c r="C115" s="28"/>
      <c r="D115" s="28"/>
      <c r="E115" s="28" t="s">
        <v>301</v>
      </c>
      <c r="F115" s="28"/>
      <c r="G115" s="28"/>
      <c r="H115" s="28"/>
      <c r="I115" s="28"/>
      <c r="J115" s="28"/>
      <c r="K115" s="28"/>
      <c r="L115" s="28"/>
      <c r="M115" s="28"/>
      <c r="N115" s="79"/>
      <c r="O115" s="45"/>
    </row>
    <row r="116" spans="1:15">
      <c r="A116" s="87"/>
      <c r="B116" s="28"/>
      <c r="C116" s="28"/>
      <c r="D116" s="28" t="s">
        <v>271</v>
      </c>
      <c r="E116" s="134"/>
      <c r="F116" s="28"/>
      <c r="G116" s="28"/>
      <c r="H116" s="28"/>
      <c r="I116" s="28"/>
      <c r="J116" s="28"/>
      <c r="K116" s="28"/>
      <c r="L116" s="28"/>
      <c r="M116" s="28"/>
      <c r="N116" s="79"/>
      <c r="O116" s="45"/>
    </row>
    <row r="117" spans="1:15">
      <c r="A117" s="87"/>
      <c r="B117" s="28"/>
      <c r="C117" s="28"/>
      <c r="D117" s="28" t="s">
        <v>272</v>
      </c>
      <c r="E117" s="134"/>
      <c r="F117" s="28"/>
      <c r="G117" s="28"/>
      <c r="H117" s="28"/>
      <c r="I117" s="28"/>
      <c r="J117" s="28"/>
      <c r="K117" s="28"/>
      <c r="L117" s="28" t="s">
        <v>220</v>
      </c>
      <c r="M117" s="28"/>
      <c r="N117" s="79"/>
      <c r="O117" s="45"/>
    </row>
    <row r="118" spans="1:15">
      <c r="A118" s="87"/>
      <c r="B118" s="28"/>
      <c r="C118" s="28"/>
      <c r="D118" s="28" t="s">
        <v>273</v>
      </c>
      <c r="E118" s="134"/>
      <c r="F118" s="28"/>
      <c r="G118" s="28"/>
      <c r="H118" s="28"/>
      <c r="I118" s="28"/>
      <c r="J118" s="28"/>
      <c r="K118" s="28"/>
      <c r="L118" s="31"/>
      <c r="M118" s="31"/>
      <c r="N118" s="82"/>
      <c r="O118" s="45"/>
    </row>
    <row r="119" spans="1:15">
      <c r="A119" s="87"/>
      <c r="B119" s="28"/>
      <c r="C119" s="28"/>
      <c r="D119" s="28" t="s">
        <v>274</v>
      </c>
      <c r="E119" s="134"/>
      <c r="F119" s="28"/>
      <c r="G119" s="28"/>
      <c r="H119" s="140" t="s">
        <v>324</v>
      </c>
      <c r="I119" s="39"/>
      <c r="J119" s="39"/>
      <c r="K119" s="28"/>
      <c r="L119" s="31"/>
      <c r="M119" s="31"/>
      <c r="N119" s="82"/>
      <c r="O119" s="45"/>
    </row>
    <row r="120" spans="1:15" ht="12.75" customHeight="1">
      <c r="A120" s="87"/>
      <c r="B120" s="28"/>
      <c r="C120" s="28"/>
      <c r="D120" s="28" t="s">
        <v>275</v>
      </c>
      <c r="E120" s="134"/>
      <c r="F120" s="28"/>
      <c r="G120" s="28"/>
      <c r="H120" s="259" t="str">
        <f>+"El porcentaje de postura es de "&amp;VALUE(D123)&amp;"  huevos al día por gallina."</f>
        <v>El porcentaje de postura es de 0  huevos al día por gallina.</v>
      </c>
      <c r="I120" s="259"/>
      <c r="J120" s="259"/>
      <c r="K120" s="30"/>
      <c r="L120" s="31"/>
      <c r="M120" s="31"/>
      <c r="N120" s="82"/>
      <c r="O120" s="45"/>
    </row>
    <row r="121" spans="1:15">
      <c r="A121" s="87"/>
      <c r="B121" s="28"/>
      <c r="C121" s="28"/>
      <c r="D121" s="28" t="s">
        <v>276</v>
      </c>
      <c r="E121" s="134"/>
      <c r="F121" s="28"/>
      <c r="G121" s="28"/>
      <c r="H121" s="259"/>
      <c r="I121" s="259"/>
      <c r="J121" s="259"/>
      <c r="K121" s="28"/>
      <c r="L121" s="31"/>
      <c r="M121" s="31"/>
      <c r="N121" s="82"/>
      <c r="O121" s="45"/>
    </row>
    <row r="122" spans="1:15">
      <c r="A122" s="47"/>
      <c r="B122" s="45"/>
      <c r="C122" s="45"/>
      <c r="D122" s="93"/>
      <c r="E122" s="93"/>
      <c r="F122" s="32"/>
      <c r="G122" s="32"/>
      <c r="H122" s="259"/>
      <c r="I122" s="259"/>
      <c r="J122" s="259"/>
      <c r="K122" s="45"/>
      <c r="L122" s="31"/>
      <c r="M122" s="31"/>
      <c r="N122" s="82"/>
      <c r="O122" s="45"/>
    </row>
    <row r="123" spans="1:15">
      <c r="A123" s="263" t="s">
        <v>263</v>
      </c>
      <c r="B123" s="264"/>
      <c r="C123" s="28" t="s">
        <v>221</v>
      </c>
      <c r="D123" s="135">
        <f>IF(SUM(E116:E121)=0,,AVERAGE(E116:E121))</f>
        <v>0</v>
      </c>
      <c r="E123" s="93"/>
      <c r="F123" s="32"/>
      <c r="G123" s="32"/>
      <c r="H123" s="259"/>
      <c r="I123" s="259"/>
      <c r="J123" s="259"/>
      <c r="K123" s="96"/>
      <c r="L123" s="31"/>
      <c r="M123" s="31"/>
      <c r="N123" s="82"/>
      <c r="O123" s="45"/>
    </row>
    <row r="124" spans="1:15">
      <c r="A124" s="87"/>
      <c r="B124" s="28"/>
      <c r="C124" s="28"/>
      <c r="D124" s="28"/>
      <c r="E124" s="28"/>
      <c r="F124" s="42"/>
      <c r="G124" s="42"/>
      <c r="H124" s="42"/>
      <c r="I124" s="42"/>
      <c r="J124" s="42"/>
      <c r="K124" s="28"/>
      <c r="L124" s="28"/>
      <c r="M124" s="28"/>
      <c r="N124" s="79"/>
      <c r="O124" s="45"/>
    </row>
    <row r="125" spans="1:15">
      <c r="A125" s="89" t="s">
        <v>247</v>
      </c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79"/>
      <c r="O125" s="45"/>
    </row>
    <row r="126" spans="1:15">
      <c r="A126" s="87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79"/>
      <c r="O126" s="45"/>
    </row>
    <row r="127" spans="1:15">
      <c r="A127" s="87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79"/>
      <c r="O127" s="45"/>
    </row>
    <row r="128" spans="1:15">
      <c r="A128" s="88" t="s">
        <v>283</v>
      </c>
      <c r="B128" s="31"/>
      <c r="C128" s="31"/>
      <c r="D128" s="31"/>
      <c r="E128" s="28"/>
      <c r="F128" s="28"/>
      <c r="G128" s="28"/>
      <c r="H128" s="28"/>
      <c r="I128" s="28"/>
      <c r="J128" s="28"/>
      <c r="K128" s="28"/>
      <c r="L128" s="249"/>
      <c r="M128" s="249"/>
      <c r="N128" s="81"/>
      <c r="O128" s="45"/>
    </row>
    <row r="129" spans="1:15">
      <c r="A129" s="87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45"/>
      <c r="M129" s="45"/>
      <c r="N129" s="119"/>
      <c r="O129" s="45"/>
    </row>
    <row r="130" spans="1:15" ht="12.75" customHeight="1">
      <c r="A130" s="260" t="s">
        <v>314</v>
      </c>
      <c r="B130" s="261"/>
      <c r="C130" s="261"/>
      <c r="D130" s="262"/>
      <c r="E130" s="262"/>
      <c r="F130" s="262"/>
      <c r="G130" s="178"/>
      <c r="H130" s="178"/>
      <c r="I130" s="178"/>
      <c r="J130" s="178"/>
      <c r="K130" s="28"/>
      <c r="L130" s="45"/>
      <c r="M130" s="45"/>
      <c r="N130" s="119"/>
      <c r="O130" s="45"/>
    </row>
    <row r="131" spans="1:15" ht="12.75" customHeight="1">
      <c r="A131" s="260"/>
      <c r="B131" s="261"/>
      <c r="C131" s="261"/>
      <c r="D131" s="262"/>
      <c r="E131" s="262"/>
      <c r="F131" s="262"/>
      <c r="G131" s="178"/>
      <c r="H131" s="178"/>
      <c r="I131" s="178"/>
      <c r="J131" s="178"/>
      <c r="K131" s="28"/>
      <c r="L131" s="45"/>
      <c r="M131" s="45"/>
      <c r="N131" s="119"/>
      <c r="O131" s="45"/>
    </row>
    <row r="132" spans="1:15">
      <c r="A132" s="173"/>
      <c r="B132" s="174"/>
      <c r="C132" s="174"/>
      <c r="D132" s="175"/>
      <c r="E132" s="175"/>
      <c r="F132" s="175"/>
      <c r="G132" s="175"/>
      <c r="H132" s="175"/>
      <c r="I132" s="175"/>
      <c r="J132" s="175"/>
      <c r="K132" s="28"/>
      <c r="L132" s="45"/>
      <c r="M132" s="45"/>
      <c r="N132" s="119"/>
      <c r="O132" s="45"/>
    </row>
    <row r="133" spans="1:15">
      <c r="A133" s="173"/>
      <c r="B133" s="174"/>
      <c r="C133" s="174"/>
      <c r="D133" s="28"/>
      <c r="E133" s="28" t="s">
        <v>331</v>
      </c>
      <c r="F133" s="175"/>
      <c r="G133" s="175"/>
      <c r="H133" s="175"/>
      <c r="I133" s="175"/>
      <c r="J133" s="175"/>
      <c r="K133" s="28"/>
      <c r="L133" s="45"/>
      <c r="M133" s="45"/>
      <c r="N133" s="119"/>
      <c r="O133" s="45"/>
    </row>
    <row r="134" spans="1:15">
      <c r="A134" s="173"/>
      <c r="B134" s="174"/>
      <c r="C134" s="174"/>
      <c r="D134" s="28" t="s">
        <v>271</v>
      </c>
      <c r="E134" s="134"/>
      <c r="F134" s="175"/>
      <c r="G134" s="175"/>
      <c r="H134" s="175"/>
      <c r="I134" s="175"/>
      <c r="J134" s="175"/>
      <c r="K134" s="28"/>
      <c r="L134" s="45"/>
      <c r="M134" s="45"/>
      <c r="N134" s="119"/>
      <c r="O134" s="45"/>
    </row>
    <row r="135" spans="1:15">
      <c r="A135" s="173"/>
      <c r="B135" s="174"/>
      <c r="C135" s="174"/>
      <c r="D135" s="28" t="s">
        <v>272</v>
      </c>
      <c r="E135" s="134"/>
      <c r="F135" s="175"/>
      <c r="G135" s="175"/>
      <c r="H135" s="175"/>
      <c r="I135" s="175"/>
      <c r="J135" s="175"/>
      <c r="K135" s="28"/>
      <c r="L135" s="28" t="s">
        <v>220</v>
      </c>
      <c r="M135" s="28"/>
      <c r="N135" s="79"/>
      <c r="O135" s="45"/>
    </row>
    <row r="136" spans="1:15">
      <c r="A136" s="173"/>
      <c r="B136" s="174"/>
      <c r="C136" s="174"/>
      <c r="D136" s="28" t="s">
        <v>273</v>
      </c>
      <c r="E136" s="134"/>
      <c r="F136" s="175"/>
      <c r="G136" s="175"/>
      <c r="H136" s="175"/>
      <c r="I136" s="175"/>
      <c r="J136" s="175"/>
      <c r="K136" s="28"/>
      <c r="L136" s="31"/>
      <c r="M136" s="31"/>
      <c r="N136" s="82"/>
      <c r="O136" s="45"/>
    </row>
    <row r="137" spans="1:15">
      <c r="A137" s="173"/>
      <c r="B137" s="174"/>
      <c r="C137" s="174"/>
      <c r="D137" s="28" t="s">
        <v>274</v>
      </c>
      <c r="E137" s="134"/>
      <c r="F137" s="175"/>
      <c r="G137" s="175"/>
      <c r="H137" s="140" t="s">
        <v>324</v>
      </c>
      <c r="I137" s="39"/>
      <c r="J137" s="39"/>
      <c r="K137" s="28"/>
      <c r="L137" s="31"/>
      <c r="M137" s="31"/>
      <c r="N137" s="82"/>
      <c r="O137" s="45"/>
    </row>
    <row r="138" spans="1:15" ht="12.75" customHeight="1">
      <c r="A138" s="173"/>
      <c r="B138" s="174"/>
      <c r="C138" s="174"/>
      <c r="D138" s="28" t="s">
        <v>275</v>
      </c>
      <c r="E138" s="134"/>
      <c r="F138" s="175"/>
      <c r="G138" s="175"/>
      <c r="H138" s="259" t="str">
        <f>+"El peso en promedio de una caja recolectada es de "&amp;VALUE(D141)&amp;" KG."</f>
        <v>El peso en promedio de una caja recolectada es de 0 KG.</v>
      </c>
      <c r="I138" s="259"/>
      <c r="J138" s="259"/>
      <c r="K138" s="28"/>
      <c r="L138" s="31"/>
      <c r="M138" s="31"/>
      <c r="N138" s="82"/>
      <c r="O138" s="45"/>
    </row>
    <row r="139" spans="1:15" ht="12.75" customHeight="1">
      <c r="A139" s="173"/>
      <c r="B139" s="174"/>
      <c r="C139" s="174"/>
      <c r="D139" s="28" t="s">
        <v>276</v>
      </c>
      <c r="E139" s="134"/>
      <c r="F139" s="175"/>
      <c r="G139" s="175"/>
      <c r="H139" s="259"/>
      <c r="I139" s="259"/>
      <c r="J139" s="259"/>
      <c r="K139" s="28"/>
      <c r="L139" s="31"/>
      <c r="M139" s="31"/>
      <c r="N139" s="82"/>
      <c r="O139" s="45"/>
    </row>
    <row r="140" spans="1:15">
      <c r="A140" s="173"/>
      <c r="B140" s="174"/>
      <c r="C140" s="174"/>
      <c r="D140" s="175"/>
      <c r="E140" s="175"/>
      <c r="F140" s="175"/>
      <c r="G140" s="175"/>
      <c r="H140" s="259"/>
      <c r="I140" s="259"/>
      <c r="J140" s="259"/>
      <c r="K140" s="28"/>
      <c r="L140" s="31"/>
      <c r="M140" s="31"/>
      <c r="N140" s="82"/>
      <c r="O140" s="45"/>
    </row>
    <row r="141" spans="1:15">
      <c r="A141" s="263" t="s">
        <v>293</v>
      </c>
      <c r="B141" s="264"/>
      <c r="C141" s="28" t="s">
        <v>221</v>
      </c>
      <c r="D141" s="135">
        <f>IF(SUM(E134:E139)=0,,AVERAGE(E134:E139))</f>
        <v>0</v>
      </c>
      <c r="E141" s="93"/>
      <c r="F141" s="32"/>
      <c r="G141" s="32"/>
      <c r="H141" s="259"/>
      <c r="I141" s="259"/>
      <c r="J141" s="259"/>
      <c r="K141" s="104"/>
      <c r="L141" s="31"/>
      <c r="M141" s="31"/>
      <c r="N141" s="82"/>
      <c r="O141" s="45"/>
    </row>
    <row r="142" spans="1:15">
      <c r="A142" s="87"/>
      <c r="B142" s="28"/>
      <c r="C142" s="28"/>
      <c r="D142" s="93"/>
      <c r="E142" s="93"/>
      <c r="F142" s="32"/>
      <c r="G142" s="32"/>
      <c r="H142" s="32"/>
      <c r="I142" s="32"/>
      <c r="J142" s="32"/>
      <c r="K142" s="109"/>
      <c r="L142" s="28"/>
      <c r="M142" s="28"/>
      <c r="N142" s="79"/>
      <c r="O142" s="45"/>
    </row>
    <row r="143" spans="1:15">
      <c r="A143" s="87"/>
      <c r="B143" s="28"/>
      <c r="C143" s="28"/>
      <c r="D143" s="78"/>
      <c r="E143" s="179"/>
      <c r="F143" s="78"/>
      <c r="G143" s="78"/>
      <c r="H143" s="78"/>
      <c r="I143" s="78"/>
      <c r="J143" s="78"/>
      <c r="K143" s="110"/>
      <c r="L143" s="28"/>
      <c r="M143" s="28"/>
      <c r="N143" s="79"/>
      <c r="O143" s="45"/>
    </row>
    <row r="144" spans="1:15">
      <c r="A144" s="89" t="s">
        <v>246</v>
      </c>
      <c r="B144" s="28"/>
      <c r="C144" s="28"/>
      <c r="D144" s="28"/>
      <c r="E144" s="28"/>
      <c r="F144" s="78"/>
      <c r="G144" s="78"/>
      <c r="H144" s="78"/>
      <c r="I144" s="78"/>
      <c r="J144" s="78"/>
      <c r="K144" s="28"/>
      <c r="L144" s="28"/>
      <c r="M144" s="28"/>
      <c r="N144" s="79"/>
      <c r="O144" s="45"/>
    </row>
    <row r="145" spans="1:15">
      <c r="A145" s="87"/>
      <c r="B145" s="28"/>
      <c r="C145" s="28"/>
      <c r="D145" s="28"/>
      <c r="E145" s="28"/>
      <c r="F145" s="78"/>
      <c r="G145" s="78"/>
      <c r="H145" s="78"/>
      <c r="I145" s="78"/>
      <c r="J145" s="78"/>
      <c r="K145" s="77"/>
      <c r="L145" s="28"/>
      <c r="M145" s="28"/>
      <c r="N145" s="79"/>
      <c r="O145" s="45"/>
    </row>
    <row r="146" spans="1:15">
      <c r="A146" s="87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79"/>
      <c r="O146" s="45"/>
    </row>
    <row r="147" spans="1:15">
      <c r="A147" s="88" t="s">
        <v>282</v>
      </c>
      <c r="B147" s="31"/>
      <c r="C147" s="31"/>
      <c r="D147" s="31"/>
      <c r="E147" s="28"/>
      <c r="F147" s="28"/>
      <c r="G147" s="28"/>
      <c r="H147" s="28"/>
      <c r="I147" s="28"/>
      <c r="J147" s="28"/>
      <c r="K147" s="28"/>
      <c r="L147" s="28"/>
      <c r="M147" s="28"/>
      <c r="N147" s="79"/>
      <c r="O147" s="45"/>
    </row>
    <row r="148" spans="1:15">
      <c r="A148" s="10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79"/>
      <c r="O148" s="45"/>
    </row>
    <row r="149" spans="1:15" ht="12.75" customHeight="1">
      <c r="A149" s="246" t="s">
        <v>315</v>
      </c>
      <c r="B149" s="247"/>
      <c r="C149" s="247"/>
      <c r="D149" s="248"/>
      <c r="E149" s="248"/>
      <c r="F149" s="248"/>
      <c r="G149" s="175"/>
      <c r="H149" s="175"/>
      <c r="I149" s="175"/>
      <c r="J149" s="175"/>
      <c r="K149" s="28"/>
      <c r="L149" s="28"/>
      <c r="M149" s="28"/>
      <c r="N149" s="79"/>
      <c r="O149" s="45"/>
    </row>
    <row r="150" spans="1:15">
      <c r="A150" s="246"/>
      <c r="B150" s="247"/>
      <c r="C150" s="247"/>
      <c r="D150" s="248"/>
      <c r="E150" s="248"/>
      <c r="F150" s="248"/>
      <c r="G150" s="175"/>
      <c r="H150" s="175"/>
      <c r="I150" s="175"/>
      <c r="J150" s="175"/>
      <c r="K150" s="28"/>
      <c r="L150" s="28"/>
      <c r="M150" s="28"/>
      <c r="N150" s="79"/>
      <c r="O150" s="45"/>
    </row>
    <row r="151" spans="1:15" ht="12.75" customHeight="1">
      <c r="A151" s="173"/>
      <c r="B151" s="174"/>
      <c r="C151" s="174"/>
      <c r="D151" s="175"/>
      <c r="E151" s="175"/>
      <c r="F151" s="175"/>
      <c r="G151" s="175"/>
      <c r="H151" s="175"/>
      <c r="I151" s="175"/>
      <c r="J151" s="175"/>
      <c r="K151" s="28"/>
      <c r="L151" s="28"/>
      <c r="M151" s="28"/>
      <c r="N151" s="79"/>
      <c r="O151" s="45"/>
    </row>
    <row r="152" spans="1:15">
      <c r="A152" s="87"/>
      <c r="B152" s="28"/>
      <c r="C152" s="28"/>
      <c r="D152" s="28"/>
      <c r="E152" s="138" t="s">
        <v>281</v>
      </c>
      <c r="F152" s="28"/>
      <c r="G152" s="28"/>
      <c r="H152" s="28"/>
      <c r="I152" s="28"/>
      <c r="J152" s="28"/>
      <c r="K152" s="28"/>
      <c r="L152" s="28"/>
      <c r="M152" s="28"/>
      <c r="N152" s="79"/>
      <c r="O152" s="45"/>
    </row>
    <row r="153" spans="1:15">
      <c r="A153" s="87"/>
      <c r="B153" s="28"/>
      <c r="C153" s="28"/>
      <c r="D153" s="28" t="s">
        <v>271</v>
      </c>
      <c r="E153" s="134"/>
      <c r="F153" s="28"/>
      <c r="G153" s="28"/>
      <c r="H153" s="28"/>
      <c r="I153" s="28"/>
      <c r="J153" s="28"/>
      <c r="K153" s="28"/>
      <c r="L153" s="28"/>
      <c r="M153" s="28"/>
      <c r="N153" s="79"/>
      <c r="O153" s="45"/>
    </row>
    <row r="154" spans="1:15">
      <c r="A154" s="87"/>
      <c r="B154" s="28"/>
      <c r="C154" s="28"/>
      <c r="D154" s="28" t="s">
        <v>272</v>
      </c>
      <c r="E154" s="134"/>
      <c r="F154" s="28"/>
      <c r="G154" s="28"/>
      <c r="H154" s="28"/>
      <c r="I154" s="28"/>
      <c r="J154" s="28"/>
      <c r="K154" s="28"/>
      <c r="L154" s="28"/>
      <c r="M154" s="28"/>
      <c r="N154" s="79"/>
      <c r="O154" s="45"/>
    </row>
    <row r="155" spans="1:15">
      <c r="A155" s="87"/>
      <c r="B155" s="28"/>
      <c r="C155" s="28"/>
      <c r="D155" s="28" t="s">
        <v>273</v>
      </c>
      <c r="E155" s="134"/>
      <c r="F155" s="28"/>
      <c r="G155" s="28"/>
      <c r="H155" s="28"/>
      <c r="I155" s="28"/>
      <c r="J155" s="28"/>
      <c r="K155" s="28"/>
      <c r="L155" s="28"/>
      <c r="M155" s="28"/>
      <c r="N155" s="79"/>
      <c r="O155" s="45"/>
    </row>
    <row r="156" spans="1:15">
      <c r="A156" s="87"/>
      <c r="B156" s="28"/>
      <c r="C156" s="28"/>
      <c r="D156" s="28" t="s">
        <v>274</v>
      </c>
      <c r="E156" s="134"/>
      <c r="F156" s="28"/>
      <c r="G156" s="28"/>
      <c r="H156" s="140" t="s">
        <v>324</v>
      </c>
      <c r="I156" s="39"/>
      <c r="J156" s="39"/>
      <c r="K156" s="28"/>
      <c r="L156" s="28" t="s">
        <v>220</v>
      </c>
      <c r="M156" s="28"/>
      <c r="N156" s="79"/>
      <c r="O156" s="45"/>
    </row>
    <row r="157" spans="1:15" ht="12.75" customHeight="1">
      <c r="A157" s="87"/>
      <c r="B157" s="28"/>
      <c r="C157" s="28"/>
      <c r="D157" s="28" t="s">
        <v>275</v>
      </c>
      <c r="E157" s="134"/>
      <c r="F157" s="28"/>
      <c r="G157" s="28"/>
      <c r="H157" s="259" t="str">
        <f>+"Los kilos de alimento que consumío una gallina en el mes fue "&amp;VALUE(D160)&amp;" KG."</f>
        <v>Los kilos de alimento que consumío una gallina en el mes fue 0 KG.</v>
      </c>
      <c r="I157" s="259"/>
      <c r="J157" s="259"/>
      <c r="K157" s="28"/>
      <c r="L157" s="31"/>
      <c r="M157" s="31"/>
      <c r="N157" s="82"/>
      <c r="O157" s="45"/>
    </row>
    <row r="158" spans="1:15">
      <c r="A158" s="87"/>
      <c r="B158" s="28"/>
      <c r="C158" s="28"/>
      <c r="D158" s="28" t="s">
        <v>276</v>
      </c>
      <c r="E158" s="134"/>
      <c r="F158" s="28"/>
      <c r="G158" s="28"/>
      <c r="H158" s="259"/>
      <c r="I158" s="259"/>
      <c r="J158" s="259"/>
      <c r="K158" s="28"/>
      <c r="L158" s="31"/>
      <c r="M158" s="31"/>
      <c r="N158" s="82"/>
      <c r="O158" s="45"/>
    </row>
    <row r="159" spans="1:15" ht="12.75" customHeight="1">
      <c r="A159" s="87"/>
      <c r="B159" s="28"/>
      <c r="C159" s="28"/>
      <c r="D159" s="28"/>
      <c r="E159" s="28"/>
      <c r="F159" s="28"/>
      <c r="G159" s="28"/>
      <c r="H159" s="259"/>
      <c r="I159" s="259"/>
      <c r="J159" s="259"/>
      <c r="K159" s="28"/>
      <c r="L159" s="31"/>
      <c r="M159" s="31"/>
      <c r="N159" s="82"/>
      <c r="O159" s="45"/>
    </row>
    <row r="160" spans="1:15">
      <c r="A160" s="263" t="s">
        <v>282</v>
      </c>
      <c r="B160" s="264"/>
      <c r="C160" s="28" t="s">
        <v>221</v>
      </c>
      <c r="D160" s="135">
        <f>IF(SUM(E153:E158)=0,,AVERAGE(E153:E158))</f>
        <v>0</v>
      </c>
      <c r="E160" s="93"/>
      <c r="F160" s="93"/>
      <c r="G160" s="93"/>
      <c r="H160" s="259"/>
      <c r="I160" s="259"/>
      <c r="J160" s="259"/>
      <c r="K160" s="45"/>
      <c r="L160" s="31"/>
      <c r="M160" s="31"/>
      <c r="N160" s="82"/>
    </row>
    <row r="161" spans="1:14">
      <c r="A161" s="87"/>
      <c r="B161" s="28"/>
      <c r="C161" s="28"/>
      <c r="D161" s="93"/>
      <c r="E161" s="93"/>
      <c r="F161" s="111"/>
      <c r="G161" s="111"/>
      <c r="H161" s="111"/>
      <c r="I161" s="111"/>
      <c r="J161" s="111"/>
      <c r="K161" s="96"/>
      <c r="L161" s="31"/>
      <c r="M161" s="31"/>
      <c r="N161" s="82"/>
    </row>
    <row r="162" spans="1:14">
      <c r="A162" s="87"/>
      <c r="B162" s="28"/>
      <c r="C162" s="28"/>
      <c r="D162" s="179"/>
      <c r="E162" s="179"/>
      <c r="F162" s="179"/>
      <c r="G162" s="179"/>
      <c r="H162" s="179"/>
      <c r="I162" s="179"/>
      <c r="J162" s="179"/>
      <c r="K162" s="48"/>
      <c r="L162" s="31"/>
      <c r="M162" s="31"/>
      <c r="N162" s="82"/>
    </row>
    <row r="163" spans="1:14">
      <c r="A163" s="47"/>
      <c r="B163" s="28"/>
      <c r="C163" s="28"/>
      <c r="D163" s="28"/>
      <c r="E163" s="28"/>
      <c r="F163" s="33"/>
      <c r="G163" s="33"/>
      <c r="H163" s="33"/>
      <c r="I163" s="33"/>
      <c r="J163" s="33"/>
      <c r="K163" s="28"/>
      <c r="L163" s="28"/>
      <c r="M163" s="28"/>
      <c r="N163" s="79"/>
    </row>
    <row r="164" spans="1:14" ht="12.75" customHeight="1">
      <c r="A164" s="89" t="s">
        <v>246</v>
      </c>
      <c r="B164" s="39"/>
      <c r="C164" s="39"/>
      <c r="D164" s="28"/>
      <c r="E164" s="38"/>
      <c r="F164" s="33"/>
      <c r="G164" s="33"/>
      <c r="H164" s="33"/>
      <c r="I164" s="33"/>
      <c r="J164" s="33"/>
      <c r="K164" s="45"/>
      <c r="L164" s="39"/>
      <c r="M164" s="39"/>
      <c r="N164" s="80"/>
    </row>
    <row r="165" spans="1:14">
      <c r="A165" s="89"/>
      <c r="B165" s="39"/>
      <c r="C165" s="39"/>
      <c r="D165" s="28"/>
      <c r="E165" s="38"/>
      <c r="F165" s="33"/>
      <c r="G165" s="33"/>
      <c r="H165" s="33"/>
      <c r="I165" s="33"/>
      <c r="J165" s="33"/>
      <c r="K165" s="45"/>
      <c r="L165" s="39"/>
      <c r="M165" s="39"/>
      <c r="N165" s="80"/>
    </row>
    <row r="166" spans="1:14">
      <c r="A166" s="91"/>
      <c r="B166" s="39"/>
      <c r="C166" s="39"/>
      <c r="D166" s="28"/>
      <c r="E166" s="38"/>
      <c r="F166" s="33"/>
      <c r="G166" s="33"/>
      <c r="H166" s="33"/>
      <c r="I166" s="33"/>
      <c r="J166" s="33"/>
      <c r="K166" s="83"/>
      <c r="L166" s="39"/>
      <c r="M166" s="39"/>
      <c r="N166" s="80"/>
    </row>
    <row r="167" spans="1:14">
      <c r="A167" s="88" t="s">
        <v>292</v>
      </c>
      <c r="B167" s="31"/>
      <c r="C167" s="31"/>
      <c r="D167" s="31"/>
      <c r="E167" s="28"/>
      <c r="F167" s="28"/>
      <c r="G167" s="28"/>
      <c r="H167" s="28"/>
      <c r="I167" s="28"/>
      <c r="J167" s="28"/>
      <c r="K167" s="28"/>
      <c r="L167" s="249"/>
      <c r="M167" s="249"/>
      <c r="N167" s="81"/>
    </row>
    <row r="168" spans="1:14">
      <c r="A168" s="10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176"/>
      <c r="M168" s="176"/>
      <c r="N168" s="81"/>
    </row>
    <row r="169" spans="1:14" ht="12.75" customHeight="1">
      <c r="A169" s="260" t="s">
        <v>316</v>
      </c>
      <c r="B169" s="261"/>
      <c r="C169" s="261"/>
      <c r="D169" s="262"/>
      <c r="E169" s="262"/>
      <c r="F169" s="262"/>
      <c r="G169" s="178"/>
      <c r="H169" s="178"/>
      <c r="I169" s="178"/>
      <c r="J169" s="178"/>
      <c r="K169" s="28"/>
      <c r="L169" s="45"/>
      <c r="M169" s="28"/>
      <c r="N169" s="79"/>
    </row>
    <row r="170" spans="1:14">
      <c r="A170" s="260"/>
      <c r="B170" s="261"/>
      <c r="C170" s="261"/>
      <c r="D170" s="262"/>
      <c r="E170" s="262"/>
      <c r="F170" s="262"/>
      <c r="G170" s="178"/>
      <c r="H170" s="178"/>
      <c r="I170" s="178"/>
      <c r="J170" s="178"/>
      <c r="K170" s="28"/>
      <c r="L170" s="28"/>
      <c r="M170" s="28"/>
      <c r="N170" s="79"/>
    </row>
    <row r="171" spans="1:14" ht="12.75" customHeight="1">
      <c r="A171" s="173"/>
      <c r="B171" s="174"/>
      <c r="C171" s="174"/>
      <c r="D171" s="175"/>
      <c r="E171" s="175"/>
      <c r="F171" s="175"/>
      <c r="G171" s="175"/>
      <c r="H171" s="175"/>
      <c r="I171" s="175"/>
      <c r="J171" s="175"/>
      <c r="K171" s="28"/>
      <c r="L171" s="28"/>
      <c r="M171" s="28"/>
      <c r="N171" s="79"/>
    </row>
    <row r="172" spans="1:14">
      <c r="A172" s="87"/>
      <c r="B172" s="28"/>
      <c r="C172" s="28"/>
      <c r="D172" s="28"/>
      <c r="E172" s="28" t="s">
        <v>302</v>
      </c>
      <c r="F172" s="28"/>
      <c r="G172" s="28"/>
      <c r="H172" s="28"/>
      <c r="I172" s="28"/>
      <c r="J172" s="28"/>
      <c r="K172" s="28"/>
      <c r="L172" s="28"/>
      <c r="M172" s="28"/>
      <c r="N172" s="79"/>
    </row>
    <row r="173" spans="1:14">
      <c r="A173" s="87"/>
      <c r="B173" s="28"/>
      <c r="C173" s="28"/>
      <c r="D173" s="28" t="s">
        <v>271</v>
      </c>
      <c r="E173" s="137"/>
      <c r="F173" s="28"/>
      <c r="G173" s="28"/>
      <c r="H173" s="28"/>
      <c r="I173" s="28"/>
      <c r="J173" s="28"/>
      <c r="K173" s="28"/>
      <c r="L173" s="28"/>
      <c r="M173" s="28"/>
      <c r="N173" s="79"/>
    </row>
    <row r="174" spans="1:14">
      <c r="A174" s="87"/>
      <c r="B174" s="28"/>
      <c r="C174" s="28"/>
      <c r="D174" s="28" t="s">
        <v>272</v>
      </c>
      <c r="E174" s="137"/>
      <c r="F174" s="28"/>
      <c r="G174" s="28"/>
      <c r="H174" s="28"/>
      <c r="I174" s="28"/>
      <c r="J174" s="28"/>
      <c r="K174" s="28"/>
      <c r="L174" s="28"/>
      <c r="M174" s="28"/>
      <c r="N174" s="79"/>
    </row>
    <row r="175" spans="1:14">
      <c r="A175" s="87"/>
      <c r="B175" s="28"/>
      <c r="C175" s="28"/>
      <c r="D175" s="28" t="s">
        <v>273</v>
      </c>
      <c r="E175" s="137"/>
      <c r="F175" s="28"/>
      <c r="G175" s="28"/>
      <c r="H175" s="28"/>
      <c r="I175" s="28"/>
      <c r="J175" s="28"/>
      <c r="K175" s="28"/>
      <c r="L175" s="28"/>
      <c r="M175" s="28"/>
      <c r="N175" s="79"/>
    </row>
    <row r="176" spans="1:14">
      <c r="A176" s="87"/>
      <c r="B176" s="28"/>
      <c r="C176" s="28"/>
      <c r="D176" s="28" t="s">
        <v>274</v>
      </c>
      <c r="E176" s="137"/>
      <c r="F176" s="28"/>
      <c r="G176" s="28"/>
      <c r="H176" s="140" t="s">
        <v>324</v>
      </c>
      <c r="I176" s="39"/>
      <c r="J176" s="39"/>
      <c r="K176" s="28"/>
      <c r="L176" s="28" t="s">
        <v>220</v>
      </c>
      <c r="M176" s="28"/>
      <c r="N176" s="79"/>
    </row>
    <row r="177" spans="1:14" ht="12.75" customHeight="1">
      <c r="A177" s="87"/>
      <c r="B177" s="28"/>
      <c r="C177" s="28"/>
      <c r="D177" s="28" t="s">
        <v>275</v>
      </c>
      <c r="E177" s="137"/>
      <c r="F177" s="28"/>
      <c r="G177" s="28"/>
      <c r="H177" s="259" t="str">
        <f>+"El costo del consumo de alimento en el mes de una gallina es $"&amp;VALUE(D180)&amp;"."</f>
        <v>El costo del consumo de alimento en el mes de una gallina es $0.</v>
      </c>
      <c r="I177" s="259"/>
      <c r="J177" s="259"/>
      <c r="K177" s="28"/>
      <c r="L177" s="31"/>
      <c r="M177" s="31"/>
      <c r="N177" s="82"/>
    </row>
    <row r="178" spans="1:14">
      <c r="A178" s="87"/>
      <c r="B178" s="28"/>
      <c r="C178" s="28"/>
      <c r="D178" s="28" t="s">
        <v>276</v>
      </c>
      <c r="E178" s="137"/>
      <c r="F178" s="28"/>
      <c r="G178" s="28"/>
      <c r="H178" s="259"/>
      <c r="I178" s="259"/>
      <c r="J178" s="259"/>
      <c r="K178" s="28"/>
      <c r="L178" s="31"/>
      <c r="M178" s="31"/>
      <c r="N178" s="82"/>
    </row>
    <row r="179" spans="1:14" ht="12.75" customHeight="1">
      <c r="A179" s="87"/>
      <c r="B179" s="28"/>
      <c r="C179" s="28"/>
      <c r="D179" s="28"/>
      <c r="E179" s="28"/>
      <c r="F179" s="28"/>
      <c r="G179" s="28"/>
      <c r="H179" s="259"/>
      <c r="I179" s="259"/>
      <c r="J179" s="259"/>
      <c r="K179" s="28"/>
      <c r="L179" s="31"/>
      <c r="M179" s="31"/>
      <c r="N179" s="82"/>
    </row>
    <row r="180" spans="1:14">
      <c r="A180" s="263" t="s">
        <v>292</v>
      </c>
      <c r="B180" s="264"/>
      <c r="C180" s="28" t="s">
        <v>221</v>
      </c>
      <c r="D180" s="136">
        <f>IF(SUM(E173:E178)=0,,AVERAGE(E173:E178))</f>
        <v>0</v>
      </c>
      <c r="E180" s="114"/>
      <c r="F180" s="112"/>
      <c r="G180" s="112"/>
      <c r="H180" s="259"/>
      <c r="I180" s="259"/>
      <c r="J180" s="259"/>
      <c r="K180" s="35"/>
      <c r="L180" s="31"/>
      <c r="M180" s="31"/>
      <c r="N180" s="82"/>
    </row>
    <row r="181" spans="1:14">
      <c r="A181" s="87"/>
      <c r="B181" s="28"/>
      <c r="C181" s="28"/>
      <c r="D181" s="114"/>
      <c r="E181" s="114"/>
      <c r="F181" s="112"/>
      <c r="G181" s="112"/>
      <c r="H181" s="112"/>
      <c r="I181" s="112"/>
      <c r="J181" s="112"/>
      <c r="K181" s="113"/>
      <c r="L181" s="117"/>
      <c r="M181" s="117"/>
      <c r="N181" s="118"/>
    </row>
    <row r="182" spans="1:14">
      <c r="A182" s="87"/>
      <c r="B182" s="28"/>
      <c r="C182" s="28"/>
      <c r="D182" s="28"/>
      <c r="E182" s="28"/>
      <c r="F182" s="45"/>
      <c r="G182" s="45"/>
      <c r="H182" s="45"/>
      <c r="I182" s="45"/>
      <c r="J182" s="45"/>
      <c r="K182" s="45"/>
      <c r="L182" s="117"/>
      <c r="M182" s="117"/>
      <c r="N182" s="118"/>
    </row>
    <row r="183" spans="1:14">
      <c r="A183" s="87"/>
      <c r="B183" s="28"/>
      <c r="C183" s="28"/>
      <c r="D183" s="28"/>
      <c r="E183" s="28"/>
      <c r="F183" s="45"/>
      <c r="G183" s="45"/>
      <c r="H183" s="45"/>
      <c r="I183" s="45"/>
      <c r="J183" s="45"/>
      <c r="K183" s="45"/>
      <c r="L183" s="33"/>
      <c r="M183" s="28"/>
      <c r="N183" s="79"/>
    </row>
    <row r="184" spans="1:14">
      <c r="A184" s="89" t="s">
        <v>246</v>
      </c>
      <c r="B184" s="28"/>
      <c r="C184" s="28"/>
      <c r="D184" s="28"/>
      <c r="E184" s="28"/>
      <c r="F184" s="45"/>
      <c r="G184" s="45"/>
      <c r="H184" s="45"/>
      <c r="I184" s="45"/>
      <c r="J184" s="45"/>
      <c r="K184" s="45"/>
      <c r="L184" s="33"/>
      <c r="M184" s="37"/>
      <c r="N184" s="79"/>
    </row>
    <row r="185" spans="1:14">
      <c r="A185" s="87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33"/>
      <c r="M185" s="37"/>
      <c r="N185" s="79"/>
    </row>
    <row r="186" spans="1:14">
      <c r="A186" s="87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33"/>
      <c r="M186" s="37"/>
      <c r="N186" s="79"/>
    </row>
    <row r="187" spans="1:14">
      <c r="A187" s="88" t="s">
        <v>268</v>
      </c>
      <c r="B187" s="31"/>
      <c r="C187" s="31"/>
      <c r="D187" s="31"/>
      <c r="E187" s="28"/>
      <c r="F187" s="28"/>
      <c r="G187" s="28"/>
      <c r="H187" s="28"/>
      <c r="I187" s="28"/>
      <c r="J187" s="28"/>
      <c r="K187" s="28"/>
      <c r="L187" s="249"/>
      <c r="M187" s="249"/>
      <c r="N187" s="81"/>
    </row>
    <row r="188" spans="1:14">
      <c r="A188" s="87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45"/>
      <c r="M188" s="45"/>
      <c r="N188" s="119"/>
    </row>
    <row r="189" spans="1:14" ht="12.75" customHeight="1">
      <c r="A189" s="246" t="s">
        <v>317</v>
      </c>
      <c r="B189" s="247"/>
      <c r="C189" s="247"/>
      <c r="D189" s="248"/>
      <c r="E189" s="248"/>
      <c r="F189" s="248"/>
      <c r="G189" s="175"/>
      <c r="H189" s="175"/>
      <c r="I189" s="175"/>
      <c r="J189" s="175"/>
      <c r="K189" s="28"/>
      <c r="L189" s="45"/>
      <c r="M189" s="45"/>
      <c r="N189" s="119"/>
    </row>
    <row r="190" spans="1:14">
      <c r="A190" s="246"/>
      <c r="B190" s="247"/>
      <c r="C190" s="247"/>
      <c r="D190" s="248"/>
      <c r="E190" s="248"/>
      <c r="F190" s="248"/>
      <c r="G190" s="175"/>
      <c r="H190" s="175"/>
      <c r="I190" s="175"/>
      <c r="J190" s="175"/>
      <c r="K190" s="28"/>
      <c r="L190" s="45"/>
      <c r="M190" s="45"/>
      <c r="N190" s="119"/>
    </row>
    <row r="191" spans="1:14" ht="12.75" customHeight="1">
      <c r="A191" s="173"/>
      <c r="B191" s="174"/>
      <c r="C191" s="174"/>
      <c r="D191" s="175"/>
      <c r="E191" s="175"/>
      <c r="F191" s="175"/>
      <c r="G191" s="175"/>
      <c r="H191" s="175"/>
      <c r="I191" s="175"/>
      <c r="J191" s="175"/>
      <c r="K191" s="28"/>
      <c r="L191" s="45"/>
      <c r="M191" s="45"/>
      <c r="N191" s="119"/>
    </row>
    <row r="192" spans="1:14">
      <c r="A192" s="173"/>
      <c r="B192" s="174"/>
      <c r="C192" s="174"/>
      <c r="D192" s="28"/>
      <c r="E192" s="28" t="s">
        <v>268</v>
      </c>
      <c r="F192" s="175"/>
      <c r="G192" s="175"/>
      <c r="H192" s="175"/>
      <c r="I192" s="175"/>
      <c r="J192" s="175"/>
      <c r="K192" s="28"/>
      <c r="L192" s="45"/>
      <c r="M192" s="45"/>
      <c r="N192" s="119"/>
    </row>
    <row r="193" spans="1:14">
      <c r="A193" s="173"/>
      <c r="B193" s="174"/>
      <c r="C193" s="174"/>
      <c r="D193" s="28" t="s">
        <v>271</v>
      </c>
      <c r="E193" s="134"/>
      <c r="F193" s="175"/>
      <c r="G193" s="175"/>
      <c r="H193" s="175"/>
      <c r="I193" s="175"/>
      <c r="J193" s="175"/>
      <c r="K193" s="28"/>
      <c r="L193" s="45"/>
      <c r="M193" s="45"/>
      <c r="N193" s="119"/>
    </row>
    <row r="194" spans="1:14">
      <c r="A194" s="173"/>
      <c r="B194" s="174"/>
      <c r="C194" s="174"/>
      <c r="D194" s="28" t="s">
        <v>272</v>
      </c>
      <c r="E194" s="134"/>
      <c r="F194" s="175"/>
      <c r="G194" s="175"/>
      <c r="H194" s="175"/>
      <c r="I194" s="175"/>
      <c r="J194" s="175"/>
      <c r="K194" s="28"/>
      <c r="L194" s="45"/>
      <c r="M194" s="45"/>
      <c r="N194" s="119"/>
    </row>
    <row r="195" spans="1:14">
      <c r="A195" s="173"/>
      <c r="B195" s="174"/>
      <c r="C195" s="174"/>
      <c r="D195" s="28" t="s">
        <v>273</v>
      </c>
      <c r="E195" s="134"/>
      <c r="F195" s="175"/>
      <c r="G195" s="175"/>
      <c r="H195" s="175"/>
      <c r="I195" s="175"/>
      <c r="J195" s="175"/>
      <c r="K195" s="28"/>
      <c r="L195" s="28" t="s">
        <v>220</v>
      </c>
      <c r="M195" s="28"/>
      <c r="N195" s="79"/>
    </row>
    <row r="196" spans="1:14">
      <c r="A196" s="173"/>
      <c r="B196" s="174"/>
      <c r="C196" s="174"/>
      <c r="D196" s="28" t="s">
        <v>274</v>
      </c>
      <c r="E196" s="134"/>
      <c r="F196" s="175"/>
      <c r="G196" s="175"/>
      <c r="H196" s="140" t="s">
        <v>324</v>
      </c>
      <c r="I196" s="39"/>
      <c r="J196" s="39"/>
      <c r="K196" s="28"/>
      <c r="L196" s="31"/>
      <c r="M196" s="31"/>
      <c r="N196" s="82"/>
    </row>
    <row r="197" spans="1:14" ht="12.75" customHeight="1">
      <c r="A197" s="173"/>
      <c r="B197" s="174"/>
      <c r="C197" s="174"/>
      <c r="D197" s="28" t="s">
        <v>275</v>
      </c>
      <c r="E197" s="134"/>
      <c r="F197" s="175"/>
      <c r="G197" s="175"/>
      <c r="H197" s="259" t="str">
        <f>+"Para que una gallina ponga un kilogramo de huevo necesita comer "&amp;VALUE(D200)&amp;" KG."</f>
        <v>Para que una gallina ponga un kilogramo de huevo necesita comer 0 KG.</v>
      </c>
      <c r="I197" s="259"/>
      <c r="J197" s="259"/>
      <c r="K197" s="28"/>
      <c r="L197" s="31"/>
      <c r="M197" s="31"/>
      <c r="N197" s="82"/>
    </row>
    <row r="198" spans="1:14">
      <c r="A198" s="173"/>
      <c r="B198" s="174"/>
      <c r="C198" s="174"/>
      <c r="D198" s="28" t="s">
        <v>276</v>
      </c>
      <c r="E198" s="134"/>
      <c r="F198" s="175"/>
      <c r="G198" s="175"/>
      <c r="H198" s="259"/>
      <c r="I198" s="259"/>
      <c r="J198" s="259"/>
      <c r="K198" s="28"/>
      <c r="L198" s="31"/>
      <c r="M198" s="31"/>
      <c r="N198" s="82"/>
    </row>
    <row r="199" spans="1:14" ht="12.75" customHeight="1">
      <c r="A199" s="87"/>
      <c r="B199" s="28"/>
      <c r="C199" s="28"/>
      <c r="D199" s="28"/>
      <c r="E199" s="28"/>
      <c r="F199" s="28"/>
      <c r="G199" s="28"/>
      <c r="H199" s="259"/>
      <c r="I199" s="259"/>
      <c r="J199" s="259"/>
      <c r="K199" s="28"/>
      <c r="L199" s="31"/>
      <c r="M199" s="31"/>
      <c r="N199" s="82"/>
    </row>
    <row r="200" spans="1:14">
      <c r="A200" s="263" t="s">
        <v>294</v>
      </c>
      <c r="B200" s="264"/>
      <c r="C200" s="28" t="s">
        <v>221</v>
      </c>
      <c r="D200" s="135">
        <f>IF(SUM(E193:E198)=0,,AVERAGE(E193:E198))</f>
        <v>0</v>
      </c>
      <c r="E200" s="93"/>
      <c r="F200" s="33"/>
      <c r="G200" s="33"/>
      <c r="H200" s="259"/>
      <c r="I200" s="259"/>
      <c r="J200" s="259"/>
      <c r="K200" s="28"/>
      <c r="L200" s="31"/>
      <c r="M200" s="31"/>
      <c r="N200" s="82"/>
    </row>
    <row r="201" spans="1:14" ht="12.75" customHeight="1">
      <c r="A201" s="87"/>
      <c r="B201" s="28"/>
      <c r="C201" s="28"/>
      <c r="D201" s="93"/>
      <c r="E201" s="93"/>
      <c r="F201" s="33"/>
      <c r="G201" s="33"/>
      <c r="H201" s="33"/>
      <c r="I201" s="33"/>
      <c r="J201" s="33"/>
      <c r="K201" s="96"/>
      <c r="L201" s="31"/>
      <c r="M201" s="31"/>
      <c r="N201" s="82"/>
    </row>
    <row r="202" spans="1:14">
      <c r="A202" s="87"/>
      <c r="B202" s="28"/>
      <c r="C202" s="28"/>
      <c r="D202" s="179"/>
      <c r="E202" s="179"/>
      <c r="F202" s="179"/>
      <c r="G202" s="179"/>
      <c r="H202" s="179"/>
      <c r="I202" s="179"/>
      <c r="J202" s="179"/>
      <c r="K202" s="48"/>
      <c r="L202" s="31"/>
      <c r="M202" s="31"/>
      <c r="N202" s="82"/>
    </row>
    <row r="203" spans="1:14">
      <c r="A203" s="47"/>
      <c r="B203" s="28"/>
      <c r="C203" s="28"/>
      <c r="D203" s="28"/>
      <c r="E203" s="28"/>
      <c r="F203" s="45"/>
      <c r="G203" s="45"/>
      <c r="H203" s="45"/>
      <c r="I203" s="45"/>
      <c r="J203" s="45"/>
      <c r="K203" s="45"/>
      <c r="L203" s="31"/>
      <c r="M203" s="31"/>
      <c r="N203" s="82"/>
    </row>
    <row r="204" spans="1:14" ht="12.75" customHeight="1">
      <c r="A204" s="89" t="s">
        <v>246</v>
      </c>
      <c r="B204" s="39"/>
      <c r="C204" s="39"/>
      <c r="D204" s="28"/>
      <c r="E204" s="38"/>
      <c r="F204" s="45"/>
      <c r="G204" s="45"/>
      <c r="H204" s="45"/>
      <c r="I204" s="45"/>
      <c r="J204" s="45"/>
      <c r="K204" s="45"/>
      <c r="L204" s="31"/>
      <c r="M204" s="31"/>
      <c r="N204" s="82"/>
    </row>
    <row r="205" spans="1:14">
      <c r="A205" s="89"/>
      <c r="B205" s="39"/>
      <c r="C205" s="39"/>
      <c r="D205" s="28"/>
      <c r="E205" s="38"/>
      <c r="F205" s="45"/>
      <c r="G205" s="45"/>
      <c r="H205" s="45"/>
      <c r="I205" s="45"/>
      <c r="J205" s="45"/>
      <c r="K205" s="45"/>
      <c r="L205" s="39"/>
      <c r="M205" s="39"/>
      <c r="N205" s="80"/>
    </row>
    <row r="206" spans="1:14">
      <c r="A206" s="91"/>
      <c r="B206" s="39"/>
      <c r="C206" s="39"/>
      <c r="D206" s="28"/>
      <c r="E206" s="38"/>
      <c r="F206" s="33"/>
      <c r="G206" s="33"/>
      <c r="H206" s="33"/>
      <c r="I206" s="33"/>
      <c r="J206" s="33"/>
      <c r="K206" s="83"/>
      <c r="L206" s="39"/>
      <c r="M206" s="39"/>
      <c r="N206" s="80"/>
    </row>
    <row r="207" spans="1:14">
      <c r="A207" s="88" t="s">
        <v>268</v>
      </c>
      <c r="B207" s="31"/>
      <c r="C207" s="31"/>
      <c r="D207" s="31"/>
      <c r="E207" s="28"/>
      <c r="F207" s="28"/>
      <c r="G207" s="28"/>
      <c r="H207" s="28"/>
      <c r="I207" s="28"/>
      <c r="J207" s="28"/>
      <c r="K207" s="28"/>
      <c r="L207" s="249"/>
      <c r="M207" s="249"/>
      <c r="N207" s="81"/>
    </row>
    <row r="208" spans="1:14">
      <c r="A208" s="87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45"/>
      <c r="M208" s="45"/>
      <c r="N208" s="119"/>
    </row>
    <row r="209" spans="1:14" ht="12.75" customHeight="1">
      <c r="A209" s="246" t="s">
        <v>318</v>
      </c>
      <c r="B209" s="247"/>
      <c r="C209" s="247"/>
      <c r="D209" s="248"/>
      <c r="E209" s="248"/>
      <c r="F209" s="248"/>
      <c r="G209" s="175"/>
      <c r="H209" s="175"/>
      <c r="I209" s="175"/>
      <c r="J209" s="175"/>
      <c r="K209" s="28"/>
      <c r="L209" s="45"/>
      <c r="M209" s="45"/>
      <c r="N209" s="119"/>
    </row>
    <row r="210" spans="1:14">
      <c r="A210" s="246"/>
      <c r="B210" s="247"/>
      <c r="C210" s="247"/>
      <c r="D210" s="248"/>
      <c r="E210" s="248"/>
      <c r="F210" s="248"/>
      <c r="G210" s="175"/>
      <c r="H210" s="175"/>
      <c r="I210" s="175"/>
      <c r="J210" s="175"/>
      <c r="K210" s="28"/>
      <c r="L210" s="45"/>
      <c r="M210" s="45"/>
      <c r="N210" s="119"/>
    </row>
    <row r="211" spans="1:14" ht="12.75" customHeight="1">
      <c r="A211" s="173"/>
      <c r="B211" s="174"/>
      <c r="C211" s="174"/>
      <c r="D211" s="175"/>
      <c r="E211" s="175"/>
      <c r="F211" s="175"/>
      <c r="G211" s="175"/>
      <c r="H211" s="175"/>
      <c r="I211" s="175"/>
      <c r="J211" s="175"/>
      <c r="K211" s="28"/>
      <c r="L211" s="45"/>
      <c r="M211" s="45"/>
      <c r="N211" s="119"/>
    </row>
    <row r="212" spans="1:14">
      <c r="A212" s="173"/>
      <c r="B212" s="174"/>
      <c r="C212" s="174"/>
      <c r="D212" s="28"/>
      <c r="E212" s="28" t="s">
        <v>284</v>
      </c>
      <c r="F212" s="175"/>
      <c r="G212" s="175"/>
      <c r="H212" s="175"/>
      <c r="I212" s="175"/>
      <c r="J212" s="175"/>
      <c r="K212" s="28"/>
      <c r="L212" s="45"/>
      <c r="M212" s="45"/>
      <c r="N212" s="119"/>
    </row>
    <row r="213" spans="1:14">
      <c r="A213" s="173"/>
      <c r="B213" s="174"/>
      <c r="C213" s="174"/>
      <c r="D213" s="28" t="s">
        <v>271</v>
      </c>
      <c r="E213" s="137"/>
      <c r="F213" s="175"/>
      <c r="G213" s="175"/>
      <c r="H213" s="175"/>
      <c r="I213" s="175"/>
      <c r="J213" s="175"/>
      <c r="K213" s="28"/>
      <c r="L213" s="45"/>
      <c r="M213" s="45"/>
      <c r="N213" s="119"/>
    </row>
    <row r="214" spans="1:14">
      <c r="A214" s="173"/>
      <c r="B214" s="174"/>
      <c r="C214" s="174"/>
      <c r="D214" s="28" t="s">
        <v>272</v>
      </c>
      <c r="E214" s="137"/>
      <c r="F214" s="175"/>
      <c r="G214" s="175"/>
      <c r="H214" s="175"/>
      <c r="I214" s="175"/>
      <c r="J214" s="175"/>
      <c r="K214" s="28"/>
      <c r="L214" s="28" t="s">
        <v>220</v>
      </c>
      <c r="M214" s="28"/>
      <c r="N214" s="79"/>
    </row>
    <row r="215" spans="1:14">
      <c r="A215" s="173"/>
      <c r="B215" s="174"/>
      <c r="C215" s="174"/>
      <c r="D215" s="28" t="s">
        <v>273</v>
      </c>
      <c r="E215" s="137"/>
      <c r="F215" s="175"/>
      <c r="G215" s="175"/>
      <c r="H215" s="175"/>
      <c r="I215" s="175"/>
      <c r="J215" s="175"/>
      <c r="K215" s="28"/>
      <c r="L215" s="31"/>
      <c r="M215" s="31"/>
      <c r="N215" s="82"/>
    </row>
    <row r="216" spans="1:14">
      <c r="A216" s="173"/>
      <c r="B216" s="174"/>
      <c r="C216" s="174"/>
      <c r="D216" s="28" t="s">
        <v>274</v>
      </c>
      <c r="E216" s="137"/>
      <c r="F216" s="175"/>
      <c r="G216" s="175"/>
      <c r="H216" s="140" t="s">
        <v>324</v>
      </c>
      <c r="I216" s="39"/>
      <c r="J216" s="39"/>
      <c r="K216" s="28"/>
      <c r="L216" s="31"/>
      <c r="M216" s="31"/>
      <c r="N216" s="82"/>
    </row>
    <row r="217" spans="1:14" ht="12.75" customHeight="1">
      <c r="A217" s="173"/>
      <c r="B217" s="174"/>
      <c r="C217" s="174"/>
      <c r="D217" s="28" t="s">
        <v>275</v>
      </c>
      <c r="E217" s="137"/>
      <c r="F217" s="175"/>
      <c r="G217" s="175"/>
      <c r="H217" s="259" t="str">
        <f>+"El costo del alimento para que una gallina ponga un kilogramo de huevo es de $"&amp;VALUE(D220)&amp;"."</f>
        <v>El costo del alimento para que una gallina ponga un kilogramo de huevo es de $0.</v>
      </c>
      <c r="I217" s="259"/>
      <c r="J217" s="259"/>
      <c r="K217" s="28"/>
      <c r="L217" s="31"/>
      <c r="M217" s="31"/>
      <c r="N217" s="82"/>
    </row>
    <row r="218" spans="1:14">
      <c r="A218" s="173"/>
      <c r="B218" s="174"/>
      <c r="C218" s="174"/>
      <c r="D218" s="28" t="s">
        <v>276</v>
      </c>
      <c r="E218" s="137"/>
      <c r="F218" s="175"/>
      <c r="G218" s="175"/>
      <c r="H218" s="259"/>
      <c r="I218" s="259"/>
      <c r="J218" s="259"/>
      <c r="K218" s="28"/>
      <c r="L218" s="31"/>
      <c r="M218" s="31"/>
      <c r="N218" s="82"/>
    </row>
    <row r="219" spans="1:14" ht="12.75" customHeight="1">
      <c r="A219" s="87"/>
      <c r="B219" s="28"/>
      <c r="C219" s="28"/>
      <c r="D219" s="28"/>
      <c r="E219" s="28"/>
      <c r="F219" s="28"/>
      <c r="G219" s="28"/>
      <c r="H219" s="259"/>
      <c r="I219" s="259"/>
      <c r="J219" s="259"/>
      <c r="K219" s="28"/>
      <c r="L219" s="31"/>
      <c r="M219" s="31"/>
      <c r="N219" s="82"/>
    </row>
    <row r="220" spans="1:14">
      <c r="A220" s="263" t="s">
        <v>303</v>
      </c>
      <c r="B220" s="264"/>
      <c r="C220" s="28" t="s">
        <v>221</v>
      </c>
      <c r="D220" s="136">
        <f>IF(SUM(E213:E218)=0,,AVERAGE(E213:E218))</f>
        <v>0</v>
      </c>
      <c r="E220" s="93"/>
      <c r="F220" s="33"/>
      <c r="G220" s="33"/>
      <c r="H220" s="259"/>
      <c r="I220" s="259"/>
      <c r="J220" s="259"/>
      <c r="K220" s="28"/>
      <c r="L220" s="31"/>
      <c r="M220" s="31"/>
      <c r="N220" s="82"/>
    </row>
    <row r="221" spans="1:14" ht="12.75" customHeight="1">
      <c r="A221" s="87"/>
      <c r="B221" s="28"/>
      <c r="C221" s="28"/>
      <c r="D221" s="93"/>
      <c r="E221" s="93"/>
      <c r="F221" s="33"/>
      <c r="G221" s="33"/>
      <c r="H221" s="33"/>
      <c r="I221" s="33"/>
      <c r="J221" s="33"/>
      <c r="K221" s="96"/>
      <c r="L221" s="31"/>
      <c r="M221" s="31"/>
      <c r="N221" s="82"/>
    </row>
    <row r="222" spans="1:14" ht="12.75" customHeight="1">
      <c r="A222" s="87"/>
      <c r="B222" s="28"/>
      <c r="C222" s="28"/>
      <c r="D222" s="179"/>
      <c r="E222" s="179"/>
      <c r="F222" s="179"/>
      <c r="G222" s="179"/>
      <c r="H222" s="179"/>
      <c r="I222" s="179"/>
      <c r="J222" s="179"/>
      <c r="K222" s="48"/>
      <c r="L222" s="31"/>
      <c r="M222" s="31"/>
      <c r="N222" s="82"/>
    </row>
    <row r="223" spans="1:14">
      <c r="A223" s="47"/>
      <c r="B223" s="28"/>
      <c r="C223" s="28"/>
      <c r="D223" s="28"/>
      <c r="E223" s="45"/>
      <c r="F223" s="45"/>
      <c r="G223" s="45"/>
      <c r="H223" s="45"/>
      <c r="I223" s="45"/>
      <c r="J223" s="45"/>
      <c r="K223" s="45"/>
      <c r="L223" s="28"/>
      <c r="M223" s="28"/>
      <c r="N223" s="79"/>
    </row>
    <row r="224" spans="1:14" ht="12.75" customHeight="1">
      <c r="A224" s="89" t="s">
        <v>246</v>
      </c>
      <c r="B224" s="39"/>
      <c r="C224" s="39"/>
      <c r="D224" s="28"/>
      <c r="E224" s="38"/>
      <c r="F224" s="45"/>
      <c r="G224" s="45"/>
      <c r="H224" s="45"/>
      <c r="I224" s="45"/>
      <c r="J224" s="45"/>
      <c r="K224" s="45"/>
      <c r="L224" s="39"/>
      <c r="M224" s="39"/>
      <c r="N224" s="80"/>
    </row>
    <row r="225" spans="1:14">
      <c r="A225" s="89"/>
      <c r="B225" s="39"/>
      <c r="C225" s="39"/>
      <c r="D225" s="28"/>
      <c r="E225" s="38"/>
      <c r="F225" s="45"/>
      <c r="G225" s="45"/>
      <c r="H225" s="45"/>
      <c r="I225" s="45"/>
      <c r="J225" s="45"/>
      <c r="K225" s="45"/>
      <c r="L225" s="39"/>
      <c r="M225" s="39"/>
      <c r="N225" s="80"/>
    </row>
    <row r="226" spans="1:14">
      <c r="A226" s="91"/>
      <c r="B226" s="39"/>
      <c r="C226" s="39"/>
      <c r="D226" s="28"/>
      <c r="E226" s="38"/>
      <c r="F226" s="33"/>
      <c r="G226" s="33"/>
      <c r="H226" s="33"/>
      <c r="I226" s="33"/>
      <c r="J226" s="33"/>
      <c r="K226" s="83"/>
      <c r="L226" s="39"/>
      <c r="M226" s="39"/>
      <c r="N226" s="80"/>
    </row>
    <row r="227" spans="1:14">
      <c r="A227" s="88" t="s">
        <v>285</v>
      </c>
      <c r="B227" s="31"/>
      <c r="C227" s="31"/>
      <c r="D227" s="31"/>
      <c r="E227" s="28"/>
      <c r="F227" s="28"/>
      <c r="G227" s="28"/>
      <c r="H227" s="28"/>
      <c r="I227" s="28"/>
      <c r="J227" s="28"/>
      <c r="K227" s="28"/>
      <c r="L227" s="249"/>
      <c r="M227" s="249"/>
      <c r="N227" s="81"/>
    </row>
    <row r="228" spans="1:14">
      <c r="A228" s="10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176"/>
      <c r="M228" s="176"/>
      <c r="N228" s="81"/>
    </row>
    <row r="229" spans="1:14" ht="12.75" customHeight="1">
      <c r="A229" s="246" t="s">
        <v>319</v>
      </c>
      <c r="B229" s="247"/>
      <c r="C229" s="247"/>
      <c r="D229" s="248"/>
      <c r="E229" s="248"/>
      <c r="F229" s="248"/>
      <c r="G229" s="175"/>
      <c r="H229" s="175"/>
      <c r="I229" s="175"/>
      <c r="J229" s="175"/>
      <c r="K229" s="28"/>
      <c r="L229" s="45"/>
      <c r="M229" s="28"/>
      <c r="N229" s="79"/>
    </row>
    <row r="230" spans="1:14">
      <c r="A230" s="246"/>
      <c r="B230" s="247"/>
      <c r="C230" s="247"/>
      <c r="D230" s="248"/>
      <c r="E230" s="248"/>
      <c r="F230" s="248"/>
      <c r="G230" s="175"/>
      <c r="H230" s="175"/>
      <c r="I230" s="175"/>
      <c r="J230" s="175"/>
      <c r="K230" s="28"/>
      <c r="L230" s="28"/>
      <c r="M230" s="28"/>
      <c r="N230" s="79"/>
    </row>
    <row r="231" spans="1:14" ht="12.75" customHeight="1">
      <c r="A231" s="173"/>
      <c r="B231" s="174"/>
      <c r="C231" s="174"/>
      <c r="D231" s="175"/>
      <c r="E231" s="175"/>
      <c r="F231" s="175"/>
      <c r="G231" s="175"/>
      <c r="H231" s="175"/>
      <c r="I231" s="175"/>
      <c r="J231" s="175"/>
      <c r="K231" s="28"/>
      <c r="L231" s="28"/>
      <c r="M231" s="28"/>
      <c r="N231" s="79"/>
    </row>
    <row r="232" spans="1:14">
      <c r="A232" s="87"/>
      <c r="B232" s="28"/>
      <c r="C232" s="28"/>
      <c r="D232" s="28"/>
      <c r="E232" s="28" t="s">
        <v>278</v>
      </c>
      <c r="F232" s="28"/>
      <c r="G232" s="28"/>
      <c r="H232" s="28"/>
      <c r="I232" s="28"/>
      <c r="J232" s="28"/>
      <c r="K232" s="28"/>
      <c r="L232" s="28"/>
      <c r="M232" s="28"/>
      <c r="N232" s="79"/>
    </row>
    <row r="233" spans="1:14">
      <c r="A233" s="87"/>
      <c r="B233" s="28"/>
      <c r="C233" s="28"/>
      <c r="D233" s="28" t="s">
        <v>271</v>
      </c>
      <c r="E233" s="137"/>
      <c r="F233" s="28"/>
      <c r="G233" s="28"/>
      <c r="H233" s="28"/>
      <c r="I233" s="28"/>
      <c r="J233" s="28"/>
      <c r="K233" s="28"/>
      <c r="L233" s="28"/>
      <c r="M233" s="28"/>
      <c r="N233" s="79"/>
    </row>
    <row r="234" spans="1:14">
      <c r="A234" s="87"/>
      <c r="B234" s="28"/>
      <c r="C234" s="28"/>
      <c r="D234" s="28" t="s">
        <v>272</v>
      </c>
      <c r="E234" s="137"/>
      <c r="F234" s="28"/>
      <c r="G234" s="28"/>
      <c r="H234" s="28"/>
      <c r="I234" s="28"/>
      <c r="J234" s="28"/>
      <c r="K234" s="28"/>
      <c r="L234" s="28"/>
      <c r="M234" s="28"/>
      <c r="N234" s="79"/>
    </row>
    <row r="235" spans="1:14">
      <c r="A235" s="87"/>
      <c r="B235" s="28"/>
      <c r="C235" s="28"/>
      <c r="D235" s="28" t="s">
        <v>273</v>
      </c>
      <c r="E235" s="137"/>
      <c r="F235" s="28"/>
      <c r="G235" s="28"/>
      <c r="H235" s="28"/>
      <c r="I235" s="28"/>
      <c r="J235" s="28"/>
      <c r="K235" s="28"/>
      <c r="L235" s="28"/>
      <c r="M235" s="28"/>
      <c r="N235" s="79"/>
    </row>
    <row r="236" spans="1:14">
      <c r="A236" s="87"/>
      <c r="B236" s="28"/>
      <c r="C236" s="28"/>
      <c r="D236" s="28" t="s">
        <v>274</v>
      </c>
      <c r="E236" s="137"/>
      <c r="F236" s="28"/>
      <c r="G236" s="28"/>
      <c r="H236" s="140" t="s">
        <v>324</v>
      </c>
      <c r="I236" s="39"/>
      <c r="J236" s="39"/>
      <c r="K236" s="28"/>
      <c r="L236" s="28" t="s">
        <v>220</v>
      </c>
      <c r="M236" s="28"/>
      <c r="N236" s="79"/>
    </row>
    <row r="237" spans="1:14" ht="12.75" customHeight="1">
      <c r="A237" s="87"/>
      <c r="B237" s="28"/>
      <c r="C237" s="28"/>
      <c r="D237" s="28" t="s">
        <v>275</v>
      </c>
      <c r="E237" s="137"/>
      <c r="F237" s="28"/>
      <c r="G237" s="28"/>
      <c r="H237" s="259" t="str">
        <f>+"El costo del consumo de alimento terminado y complementos alimenticios de una gallina en el mes es de $"&amp;VALUE(D240)&amp;"."</f>
        <v>El costo del consumo de alimento terminado y complementos alimenticios de una gallina en el mes es de $0.</v>
      </c>
      <c r="I237" s="259"/>
      <c r="J237" s="259"/>
      <c r="K237" s="28"/>
      <c r="L237" s="31"/>
      <c r="M237" s="31"/>
      <c r="N237" s="82"/>
    </row>
    <row r="238" spans="1:14">
      <c r="A238" s="87"/>
      <c r="B238" s="28"/>
      <c r="C238" s="28"/>
      <c r="D238" s="28" t="s">
        <v>276</v>
      </c>
      <c r="E238" s="137"/>
      <c r="F238" s="28"/>
      <c r="G238" s="28"/>
      <c r="H238" s="259"/>
      <c r="I238" s="259"/>
      <c r="J238" s="259"/>
      <c r="K238" s="28"/>
      <c r="L238" s="31"/>
      <c r="M238" s="31"/>
      <c r="N238" s="82"/>
    </row>
    <row r="239" spans="1:14" ht="12.75" customHeight="1">
      <c r="A239" s="87"/>
      <c r="B239" s="28"/>
      <c r="C239" s="28"/>
      <c r="D239" s="28"/>
      <c r="E239" s="28"/>
      <c r="F239" s="28"/>
      <c r="G239" s="28"/>
      <c r="H239" s="259"/>
      <c r="I239" s="259"/>
      <c r="J239" s="259"/>
      <c r="K239" s="28"/>
      <c r="L239" s="31"/>
      <c r="M239" s="31"/>
      <c r="N239" s="82"/>
    </row>
    <row r="240" spans="1:14">
      <c r="A240" s="116" t="s">
        <v>295</v>
      </c>
      <c r="B240" s="84"/>
      <c r="C240" s="28" t="s">
        <v>221</v>
      </c>
      <c r="D240" s="136">
        <f>IF(SUM(E233:E238)=0,,AVERAGE(E233:E238))</f>
        <v>0</v>
      </c>
      <c r="E240" s="93"/>
      <c r="F240" s="92"/>
      <c r="G240" s="92"/>
      <c r="H240" s="259"/>
      <c r="I240" s="259"/>
      <c r="J240" s="259"/>
      <c r="K240" s="28"/>
      <c r="L240" s="117"/>
      <c r="M240" s="117"/>
      <c r="N240" s="118"/>
    </row>
    <row r="241" spans="1:14">
      <c r="A241" s="115"/>
      <c r="B241" s="84"/>
      <c r="C241" s="28"/>
      <c r="D241" s="93"/>
      <c r="E241" s="93"/>
      <c r="F241" s="32"/>
      <c r="G241" s="32"/>
      <c r="H241" s="32"/>
      <c r="I241" s="32"/>
      <c r="J241" s="32"/>
      <c r="K241" s="113"/>
      <c r="L241" s="117"/>
      <c r="M241" s="117"/>
      <c r="N241" s="118"/>
    </row>
    <row r="242" spans="1:14">
      <c r="A242" s="87"/>
      <c r="B242" s="28"/>
      <c r="C242" s="28"/>
      <c r="D242" s="92"/>
      <c r="E242" s="179"/>
      <c r="F242" s="45"/>
      <c r="G242" s="45"/>
      <c r="H242" s="45"/>
      <c r="I242" s="45"/>
      <c r="J242" s="45"/>
      <c r="K242" s="45"/>
      <c r="L242" s="31"/>
      <c r="M242" s="31"/>
      <c r="N242" s="82"/>
    </row>
    <row r="243" spans="1:14">
      <c r="A243" s="87"/>
      <c r="B243" s="28"/>
      <c r="C243" s="28"/>
      <c r="D243" s="32"/>
      <c r="E243" s="34"/>
      <c r="F243" s="45"/>
      <c r="G243" s="45"/>
      <c r="H243" s="45"/>
      <c r="I243" s="45"/>
      <c r="J243" s="45"/>
      <c r="K243" s="45"/>
      <c r="L243" s="28"/>
      <c r="M243" s="28"/>
      <c r="N243" s="79"/>
    </row>
    <row r="244" spans="1:14" ht="12.75" customHeight="1">
      <c r="A244" s="89" t="s">
        <v>246</v>
      </c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79"/>
    </row>
    <row r="245" spans="1:14">
      <c r="A245" s="47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79"/>
    </row>
    <row r="246" spans="1:14">
      <c r="A246" s="87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79"/>
    </row>
    <row r="247" spans="1:14">
      <c r="A247" s="88" t="s">
        <v>287</v>
      </c>
      <c r="B247" s="31"/>
      <c r="C247" s="31"/>
      <c r="D247" s="31"/>
      <c r="E247" s="28"/>
      <c r="F247" s="28"/>
      <c r="G247" s="28"/>
      <c r="H247" s="28"/>
      <c r="I247" s="28"/>
      <c r="J247" s="28"/>
      <c r="K247" s="28"/>
      <c r="L247" s="249"/>
      <c r="M247" s="249"/>
      <c r="N247" s="81"/>
    </row>
    <row r="248" spans="1:14">
      <c r="A248" s="10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176"/>
      <c r="M248" s="176"/>
      <c r="N248" s="81"/>
    </row>
    <row r="249" spans="1:14" ht="12.75" customHeight="1">
      <c r="A249" s="260" t="s">
        <v>320</v>
      </c>
      <c r="B249" s="261"/>
      <c r="C249" s="261"/>
      <c r="D249" s="262"/>
      <c r="E249" s="262"/>
      <c r="F249" s="262"/>
      <c r="G249" s="178"/>
      <c r="H249" s="178"/>
      <c r="I249" s="178"/>
      <c r="J249" s="178"/>
      <c r="K249" s="28"/>
      <c r="L249" s="45"/>
      <c r="M249" s="28"/>
      <c r="N249" s="79"/>
    </row>
    <row r="250" spans="1:14">
      <c r="A250" s="260"/>
      <c r="B250" s="261"/>
      <c r="C250" s="261"/>
      <c r="D250" s="262"/>
      <c r="E250" s="262"/>
      <c r="F250" s="262"/>
      <c r="G250" s="178"/>
      <c r="H250" s="178"/>
      <c r="I250" s="178"/>
      <c r="J250" s="178"/>
      <c r="K250" s="28"/>
      <c r="L250" s="28"/>
      <c r="M250" s="28"/>
      <c r="N250" s="79"/>
    </row>
    <row r="251" spans="1:14" ht="12.75" customHeight="1">
      <c r="A251" s="173"/>
      <c r="B251" s="174"/>
      <c r="C251" s="174"/>
      <c r="D251" s="175"/>
      <c r="E251" s="175"/>
      <c r="F251" s="175"/>
      <c r="G251" s="175"/>
      <c r="H251" s="175"/>
      <c r="I251" s="175"/>
      <c r="J251" s="175"/>
      <c r="K251" s="28"/>
      <c r="L251" s="28"/>
      <c r="M251" s="28"/>
      <c r="N251" s="79"/>
    </row>
    <row r="252" spans="1:14">
      <c r="A252" s="87"/>
      <c r="B252" s="28"/>
      <c r="C252" s="28"/>
      <c r="D252" s="28"/>
      <c r="E252" s="28" t="s">
        <v>279</v>
      </c>
      <c r="F252" s="28"/>
      <c r="G252" s="28"/>
      <c r="H252" s="28"/>
      <c r="I252" s="28"/>
      <c r="J252" s="28"/>
      <c r="K252" s="28"/>
      <c r="L252" s="28"/>
      <c r="M252" s="28"/>
      <c r="N252" s="79"/>
    </row>
    <row r="253" spans="1:14">
      <c r="A253" s="87"/>
      <c r="B253" s="28"/>
      <c r="C253" s="28"/>
      <c r="D253" s="28" t="s">
        <v>271</v>
      </c>
      <c r="E253" s="137"/>
      <c r="F253" s="28"/>
      <c r="G253" s="28"/>
      <c r="H253" s="28"/>
      <c r="I253" s="28"/>
      <c r="J253" s="28"/>
      <c r="K253" s="28"/>
      <c r="L253" s="28"/>
      <c r="M253" s="28"/>
      <c r="N253" s="79"/>
    </row>
    <row r="254" spans="1:14">
      <c r="A254" s="87"/>
      <c r="B254" s="28"/>
      <c r="C254" s="28"/>
      <c r="D254" s="28" t="s">
        <v>272</v>
      </c>
      <c r="E254" s="137"/>
      <c r="F254" s="28"/>
      <c r="G254" s="28"/>
      <c r="H254" s="28"/>
      <c r="I254" s="28"/>
      <c r="J254" s="28"/>
      <c r="K254" s="28"/>
      <c r="L254" s="28"/>
      <c r="M254" s="28"/>
      <c r="N254" s="79"/>
    </row>
    <row r="255" spans="1:14">
      <c r="A255" s="87"/>
      <c r="B255" s="28"/>
      <c r="C255" s="28"/>
      <c r="D255" s="28" t="s">
        <v>273</v>
      </c>
      <c r="E255" s="137"/>
      <c r="F255" s="28"/>
      <c r="G255" s="28"/>
      <c r="H255" s="28"/>
      <c r="I255" s="28"/>
      <c r="J255" s="28"/>
      <c r="K255" s="28"/>
      <c r="L255" s="28"/>
      <c r="M255" s="28"/>
      <c r="N255" s="79"/>
    </row>
    <row r="256" spans="1:14">
      <c r="A256" s="87"/>
      <c r="B256" s="28"/>
      <c r="C256" s="28"/>
      <c r="D256" s="28" t="s">
        <v>274</v>
      </c>
      <c r="E256" s="137"/>
      <c r="F256" s="28"/>
      <c r="G256" s="28"/>
      <c r="H256" s="140" t="s">
        <v>324</v>
      </c>
      <c r="I256" s="39"/>
      <c r="J256" s="39"/>
      <c r="K256" s="28"/>
      <c r="L256" s="28" t="s">
        <v>220</v>
      </c>
      <c r="M256" s="28"/>
      <c r="N256" s="79"/>
    </row>
    <row r="257" spans="1:14" ht="12.75" customHeight="1">
      <c r="A257" s="87"/>
      <c r="B257" s="28"/>
      <c r="C257" s="28"/>
      <c r="D257" s="28" t="s">
        <v>275</v>
      </c>
      <c r="E257" s="137"/>
      <c r="F257" s="28"/>
      <c r="G257" s="28"/>
      <c r="H257" s="259" t="str">
        <f>+"El costo del medicamento preventivo para una gallina en el mes es de $"&amp;VALUE(D260)&amp;"."</f>
        <v>El costo del medicamento preventivo para una gallina en el mes es de $0.</v>
      </c>
      <c r="I257" s="259"/>
      <c r="J257" s="259"/>
      <c r="K257" s="28"/>
      <c r="L257" s="31"/>
      <c r="M257" s="31"/>
      <c r="N257" s="82"/>
    </row>
    <row r="258" spans="1:14">
      <c r="A258" s="87"/>
      <c r="B258" s="28"/>
      <c r="C258" s="28"/>
      <c r="D258" s="28" t="s">
        <v>276</v>
      </c>
      <c r="E258" s="137"/>
      <c r="F258" s="28"/>
      <c r="G258" s="28"/>
      <c r="H258" s="259"/>
      <c r="I258" s="259"/>
      <c r="J258" s="259"/>
      <c r="K258" s="28"/>
      <c r="L258" s="31"/>
      <c r="M258" s="31"/>
      <c r="N258" s="82"/>
    </row>
    <row r="259" spans="1:14" ht="12.75" customHeight="1">
      <c r="A259" s="87"/>
      <c r="B259" s="28"/>
      <c r="C259" s="28"/>
      <c r="D259" s="28"/>
      <c r="E259" s="28"/>
      <c r="F259" s="28"/>
      <c r="G259" s="28"/>
      <c r="H259" s="259"/>
      <c r="I259" s="259"/>
      <c r="J259" s="259"/>
      <c r="K259" s="28"/>
      <c r="L259" s="31"/>
      <c r="M259" s="31"/>
      <c r="N259" s="82"/>
    </row>
    <row r="260" spans="1:14">
      <c r="A260" s="116" t="s">
        <v>296</v>
      </c>
      <c r="B260" s="93"/>
      <c r="C260" s="28" t="s">
        <v>221</v>
      </c>
      <c r="D260" s="136">
        <f>IF(SUM(E253:E258)=0,,AVERAGE(E253:E258))</f>
        <v>0</v>
      </c>
      <c r="E260" s="93"/>
      <c r="F260" s="33"/>
      <c r="G260" s="33"/>
      <c r="H260" s="259"/>
      <c r="I260" s="259"/>
      <c r="J260" s="259"/>
      <c r="K260" s="28"/>
      <c r="L260" s="31"/>
      <c r="M260" s="31"/>
      <c r="N260" s="82"/>
    </row>
    <row r="261" spans="1:14">
      <c r="A261" s="116"/>
      <c r="B261" s="93"/>
      <c r="C261" s="28"/>
      <c r="D261" s="93"/>
      <c r="E261" s="93"/>
      <c r="F261" s="33"/>
      <c r="G261" s="33"/>
      <c r="H261" s="33"/>
      <c r="I261" s="33"/>
      <c r="J261" s="33"/>
      <c r="K261" s="113"/>
      <c r="L261" s="31"/>
      <c r="M261" s="31"/>
      <c r="N261" s="82"/>
    </row>
    <row r="262" spans="1:14" ht="12.75" customHeight="1">
      <c r="A262" s="87"/>
      <c r="B262" s="28"/>
      <c r="C262" s="28"/>
      <c r="D262" s="179"/>
      <c r="E262" s="179"/>
      <c r="F262" s="179"/>
      <c r="G262" s="179"/>
      <c r="H262" s="179"/>
      <c r="I262" s="179"/>
      <c r="J262" s="179"/>
      <c r="K262" s="48"/>
      <c r="L262" s="31"/>
      <c r="M262" s="31"/>
      <c r="N262" s="82"/>
    </row>
    <row r="263" spans="1:14">
      <c r="A263" s="47"/>
      <c r="B263" s="28"/>
      <c r="C263" s="28"/>
      <c r="D263" s="28"/>
      <c r="E263" s="28"/>
      <c r="F263" s="45"/>
      <c r="G263" s="45"/>
      <c r="H263" s="45"/>
      <c r="I263" s="45"/>
      <c r="J263" s="45"/>
      <c r="K263" s="45"/>
      <c r="L263" s="31"/>
      <c r="M263" s="31"/>
      <c r="N263" s="82"/>
    </row>
    <row r="264" spans="1:14">
      <c r="A264" s="89" t="s">
        <v>246</v>
      </c>
      <c r="B264" s="39"/>
      <c r="C264" s="39"/>
      <c r="D264" s="28"/>
      <c r="E264" s="38"/>
      <c r="F264" s="45"/>
      <c r="G264" s="45"/>
      <c r="H264" s="45"/>
      <c r="I264" s="45"/>
      <c r="J264" s="45"/>
      <c r="K264" s="45"/>
      <c r="L264" s="39"/>
      <c r="M264" s="39"/>
      <c r="N264" s="80"/>
    </row>
    <row r="265" spans="1:14">
      <c r="A265" s="91"/>
      <c r="B265" s="39"/>
      <c r="C265" s="39"/>
      <c r="D265" s="28"/>
      <c r="E265" s="38"/>
      <c r="F265" s="33"/>
      <c r="G265" s="33"/>
      <c r="H265" s="33"/>
      <c r="I265" s="33"/>
      <c r="J265" s="33"/>
      <c r="K265" s="83"/>
      <c r="L265" s="39"/>
      <c r="M265" s="39"/>
      <c r="N265" s="80"/>
    </row>
    <row r="266" spans="1:14">
      <c r="A266" s="91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80"/>
    </row>
    <row r="267" spans="1:14">
      <c r="A267" s="88" t="s">
        <v>286</v>
      </c>
      <c r="B267" s="31"/>
      <c r="C267" s="31"/>
      <c r="D267" s="31"/>
      <c r="E267" s="28"/>
      <c r="F267" s="28"/>
      <c r="G267" s="28"/>
      <c r="H267" s="28"/>
      <c r="I267" s="28"/>
      <c r="J267" s="28"/>
      <c r="K267" s="28"/>
      <c r="L267" s="249"/>
      <c r="M267" s="249"/>
      <c r="N267" s="81"/>
    </row>
    <row r="268" spans="1:14">
      <c r="A268" s="10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176"/>
      <c r="M268" s="176"/>
      <c r="N268" s="81"/>
    </row>
    <row r="269" spans="1:14" ht="12.75" customHeight="1">
      <c r="A269" s="260" t="s">
        <v>321</v>
      </c>
      <c r="B269" s="261"/>
      <c r="C269" s="261"/>
      <c r="D269" s="262"/>
      <c r="E269" s="262"/>
      <c r="F269" s="262"/>
      <c r="G269" s="178"/>
      <c r="H269" s="178"/>
      <c r="I269" s="178"/>
      <c r="J269" s="178"/>
      <c r="K269" s="28"/>
      <c r="L269" s="45"/>
      <c r="M269" s="28"/>
      <c r="N269" s="79"/>
    </row>
    <row r="270" spans="1:14">
      <c r="A270" s="260"/>
      <c r="B270" s="261"/>
      <c r="C270" s="261"/>
      <c r="D270" s="262"/>
      <c r="E270" s="262"/>
      <c r="F270" s="262"/>
      <c r="G270" s="178"/>
      <c r="H270" s="178"/>
      <c r="I270" s="178"/>
      <c r="J270" s="178"/>
      <c r="K270" s="28"/>
      <c r="L270" s="28"/>
      <c r="M270" s="28"/>
      <c r="N270" s="79"/>
    </row>
    <row r="271" spans="1:14" ht="12.75" customHeight="1">
      <c r="A271" s="173"/>
      <c r="B271" s="174"/>
      <c r="C271" s="174"/>
      <c r="D271" s="175"/>
      <c r="E271" s="175"/>
      <c r="F271" s="175"/>
      <c r="G271" s="175"/>
      <c r="H271" s="175"/>
      <c r="I271" s="175"/>
      <c r="J271" s="175"/>
      <c r="K271" s="28"/>
      <c r="L271" s="28"/>
      <c r="M271" s="28"/>
      <c r="N271" s="79"/>
    </row>
    <row r="272" spans="1:14">
      <c r="A272" s="87"/>
      <c r="B272" s="28"/>
      <c r="C272" s="28"/>
      <c r="D272" s="28"/>
      <c r="E272" s="28" t="s">
        <v>280</v>
      </c>
      <c r="F272" s="28"/>
      <c r="G272" s="28"/>
      <c r="H272" s="28"/>
      <c r="I272" s="28"/>
      <c r="J272" s="28"/>
      <c r="K272" s="28"/>
      <c r="L272" s="28"/>
      <c r="M272" s="28"/>
      <c r="N272" s="79"/>
    </row>
    <row r="273" spans="1:14">
      <c r="A273" s="87"/>
      <c r="B273" s="28"/>
      <c r="C273" s="28"/>
      <c r="D273" s="28" t="s">
        <v>271</v>
      </c>
      <c r="E273" s="137"/>
      <c r="F273" s="28"/>
      <c r="G273" s="28"/>
      <c r="H273" s="28"/>
      <c r="I273" s="28"/>
      <c r="J273" s="28"/>
      <c r="K273" s="28"/>
      <c r="L273" s="28"/>
      <c r="M273" s="28"/>
      <c r="N273" s="79"/>
    </row>
    <row r="274" spans="1:14">
      <c r="A274" s="87"/>
      <c r="B274" s="28"/>
      <c r="C274" s="28"/>
      <c r="D274" s="28" t="s">
        <v>272</v>
      </c>
      <c r="E274" s="137"/>
      <c r="F274" s="28"/>
      <c r="G274" s="28"/>
      <c r="H274" s="28"/>
      <c r="I274" s="28"/>
      <c r="J274" s="28"/>
      <c r="K274" s="28"/>
      <c r="L274" s="28"/>
      <c r="M274" s="28"/>
      <c r="N274" s="79"/>
    </row>
    <row r="275" spans="1:14">
      <c r="A275" s="87"/>
      <c r="B275" s="28"/>
      <c r="C275" s="28"/>
      <c r="D275" s="28" t="s">
        <v>273</v>
      </c>
      <c r="E275" s="137"/>
      <c r="F275" s="28"/>
      <c r="G275" s="28"/>
      <c r="H275" s="28"/>
      <c r="I275" s="28"/>
      <c r="J275" s="28"/>
      <c r="K275" s="28"/>
      <c r="L275" s="28"/>
      <c r="M275" s="28"/>
      <c r="N275" s="79"/>
    </row>
    <row r="276" spans="1:14">
      <c r="A276" s="87"/>
      <c r="B276" s="28"/>
      <c r="C276" s="28"/>
      <c r="D276" s="28" t="s">
        <v>274</v>
      </c>
      <c r="E276" s="137"/>
      <c r="F276" s="28"/>
      <c r="G276" s="28"/>
      <c r="H276" s="140" t="s">
        <v>324</v>
      </c>
      <c r="I276" s="39"/>
      <c r="J276" s="39"/>
      <c r="K276" s="28"/>
      <c r="L276" s="28" t="s">
        <v>220</v>
      </c>
      <c r="M276" s="28"/>
      <c r="N276" s="79"/>
    </row>
    <row r="277" spans="1:14" ht="12.75" customHeight="1">
      <c r="A277" s="87"/>
      <c r="B277" s="28"/>
      <c r="C277" s="28"/>
      <c r="D277" s="28" t="s">
        <v>275</v>
      </c>
      <c r="E277" s="137"/>
      <c r="F277" s="28"/>
      <c r="G277" s="28"/>
      <c r="H277" s="259" t="str">
        <f>+"El costo del material veterinario para una gallina en el mes es de $"&amp;VALUE(D280)&amp;"."</f>
        <v>El costo del material veterinario para una gallina en el mes es de $0.</v>
      </c>
      <c r="I277" s="259"/>
      <c r="J277" s="259"/>
      <c r="K277" s="28"/>
      <c r="L277" s="31"/>
      <c r="M277" s="31"/>
      <c r="N277" s="82"/>
    </row>
    <row r="278" spans="1:14">
      <c r="A278" s="87"/>
      <c r="B278" s="28"/>
      <c r="C278" s="28"/>
      <c r="D278" s="28" t="s">
        <v>276</v>
      </c>
      <c r="E278" s="137"/>
      <c r="F278" s="28"/>
      <c r="G278" s="28"/>
      <c r="H278" s="259"/>
      <c r="I278" s="259"/>
      <c r="J278" s="259"/>
      <c r="K278" s="28"/>
      <c r="L278" s="31"/>
      <c r="M278" s="31"/>
      <c r="N278" s="82"/>
    </row>
    <row r="279" spans="1:14" ht="12.75" customHeight="1">
      <c r="A279" s="87"/>
      <c r="B279" s="28"/>
      <c r="C279" s="28"/>
      <c r="D279" s="28"/>
      <c r="E279" s="28"/>
      <c r="F279" s="28"/>
      <c r="G279" s="28"/>
      <c r="H279" s="259"/>
      <c r="I279" s="259"/>
      <c r="J279" s="259"/>
      <c r="K279" s="28"/>
      <c r="L279" s="31"/>
      <c r="M279" s="31"/>
      <c r="N279" s="82"/>
    </row>
    <row r="280" spans="1:14">
      <c r="A280" s="116" t="s">
        <v>297</v>
      </c>
      <c r="B280" s="93"/>
      <c r="C280" s="28" t="s">
        <v>221</v>
      </c>
      <c r="D280" s="93">
        <f>IF(SUM(E273:E278)=0,,AVERAGE(E273:E278))</f>
        <v>0</v>
      </c>
      <c r="E280" s="93"/>
      <c r="F280" s="33"/>
      <c r="G280" s="33"/>
      <c r="H280" s="259"/>
      <c r="I280" s="259"/>
      <c r="J280" s="259"/>
      <c r="K280" s="28"/>
      <c r="L280" s="31"/>
      <c r="M280" s="31"/>
      <c r="N280" s="82"/>
    </row>
    <row r="281" spans="1:14">
      <c r="A281" s="116"/>
      <c r="B281" s="93"/>
      <c r="C281" s="28"/>
      <c r="D281" s="93"/>
      <c r="E281" s="93"/>
      <c r="F281" s="33"/>
      <c r="G281" s="33"/>
      <c r="H281" s="33"/>
      <c r="I281" s="33"/>
      <c r="J281" s="33"/>
      <c r="K281" s="113"/>
      <c r="L281" s="31"/>
      <c r="M281" s="31"/>
      <c r="N281" s="82"/>
    </row>
    <row r="282" spans="1:14" ht="12.75" customHeight="1">
      <c r="A282" s="87"/>
      <c r="B282" s="28"/>
      <c r="C282" s="28"/>
      <c r="D282" s="179"/>
      <c r="E282" s="179"/>
      <c r="F282" s="179"/>
      <c r="G282" s="179"/>
      <c r="H282" s="179"/>
      <c r="I282" s="179"/>
      <c r="J282" s="179"/>
      <c r="K282" s="48"/>
      <c r="L282" s="31"/>
      <c r="M282" s="31"/>
      <c r="N282" s="82"/>
    </row>
    <row r="283" spans="1:14">
      <c r="A283" s="47"/>
      <c r="B283" s="28"/>
      <c r="C283" s="28"/>
      <c r="D283" s="28"/>
      <c r="E283" s="28"/>
      <c r="F283" s="45"/>
      <c r="G283" s="45"/>
      <c r="H283" s="45"/>
      <c r="I283" s="45"/>
      <c r="J283" s="45"/>
      <c r="K283" s="45"/>
      <c r="L283" s="31"/>
      <c r="M283" s="31"/>
      <c r="N283" s="82"/>
    </row>
    <row r="284" spans="1:14" ht="12.75" customHeight="1">
      <c r="A284" s="89" t="s">
        <v>246</v>
      </c>
      <c r="B284" s="39"/>
      <c r="C284" s="39"/>
      <c r="D284" s="28"/>
      <c r="E284" s="38"/>
      <c r="F284" s="45"/>
      <c r="G284" s="45"/>
      <c r="H284" s="45"/>
      <c r="I284" s="45"/>
      <c r="J284" s="45"/>
      <c r="K284" s="45"/>
      <c r="L284" s="39"/>
      <c r="M284" s="39"/>
      <c r="N284" s="80"/>
    </row>
    <row r="285" spans="1:14">
      <c r="A285" s="91"/>
      <c r="B285" s="39"/>
      <c r="C285" s="39"/>
      <c r="D285" s="28"/>
      <c r="E285" s="38"/>
      <c r="F285" s="33"/>
      <c r="G285" s="33"/>
      <c r="H285" s="33"/>
      <c r="I285" s="33"/>
      <c r="J285" s="33"/>
      <c r="K285" s="83"/>
      <c r="L285" s="39"/>
      <c r="M285" s="39"/>
      <c r="N285" s="80"/>
    </row>
    <row r="286" spans="1:14">
      <c r="A286" s="91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80"/>
    </row>
    <row r="287" spans="1:14">
      <c r="A287" s="88" t="s">
        <v>288</v>
      </c>
      <c r="B287" s="31"/>
      <c r="C287" s="31"/>
      <c r="D287" s="31"/>
      <c r="E287" s="28"/>
      <c r="F287" s="28"/>
      <c r="G287" s="28"/>
      <c r="H287" s="28"/>
      <c r="I287" s="28"/>
      <c r="J287" s="28"/>
      <c r="K287" s="28"/>
      <c r="L287" s="249"/>
      <c r="M287" s="249"/>
      <c r="N287" s="81"/>
    </row>
    <row r="288" spans="1:14">
      <c r="A288" s="10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176"/>
      <c r="M288" s="176"/>
      <c r="N288" s="81"/>
    </row>
    <row r="289" spans="1:14" ht="12.75" customHeight="1">
      <c r="A289" s="260" t="s">
        <v>322</v>
      </c>
      <c r="B289" s="261"/>
      <c r="C289" s="261"/>
      <c r="D289" s="262"/>
      <c r="E289" s="262"/>
      <c r="F289" s="262"/>
      <c r="G289" s="178"/>
      <c r="H289" s="178"/>
      <c r="I289" s="178"/>
      <c r="J289" s="178"/>
      <c r="K289" s="28"/>
      <c r="L289" s="45"/>
      <c r="M289" s="28"/>
      <c r="N289" s="79"/>
    </row>
    <row r="290" spans="1:14">
      <c r="A290" s="260"/>
      <c r="B290" s="261"/>
      <c r="C290" s="261"/>
      <c r="D290" s="262"/>
      <c r="E290" s="262"/>
      <c r="F290" s="262"/>
      <c r="G290" s="178"/>
      <c r="H290" s="178"/>
      <c r="I290" s="178"/>
      <c r="J290" s="178"/>
      <c r="K290" s="28"/>
      <c r="L290" s="28"/>
      <c r="M290" s="28"/>
      <c r="N290" s="79"/>
    </row>
    <row r="291" spans="1:14" ht="12.75" customHeight="1">
      <c r="A291" s="173"/>
      <c r="B291" s="174"/>
      <c r="C291" s="174"/>
      <c r="D291" s="175"/>
      <c r="E291" s="175"/>
      <c r="F291" s="175"/>
      <c r="G291" s="175"/>
      <c r="H291" s="175"/>
      <c r="I291" s="175"/>
      <c r="J291" s="175"/>
      <c r="K291" s="28"/>
      <c r="L291" s="28"/>
      <c r="M291" s="28"/>
      <c r="N291" s="79"/>
    </row>
    <row r="292" spans="1:14" s="123" customFormat="1">
      <c r="A292" s="87"/>
      <c r="B292" s="28"/>
      <c r="C292" s="28"/>
      <c r="D292" s="28"/>
      <c r="E292" s="28" t="s">
        <v>289</v>
      </c>
      <c r="F292" s="28"/>
      <c r="G292" s="28"/>
      <c r="H292" s="28"/>
      <c r="I292" s="28"/>
      <c r="J292" s="28"/>
      <c r="K292" s="28"/>
      <c r="L292" s="28"/>
      <c r="M292" s="28"/>
      <c r="N292" s="79"/>
    </row>
    <row r="293" spans="1:14">
      <c r="A293" s="87"/>
      <c r="B293" s="28"/>
      <c r="C293" s="28"/>
      <c r="D293" s="28" t="s">
        <v>271</v>
      </c>
      <c r="E293" s="137"/>
      <c r="F293" s="28"/>
      <c r="G293" s="28"/>
      <c r="H293" s="28"/>
      <c r="I293" s="28"/>
      <c r="J293" s="28"/>
      <c r="K293" s="28"/>
      <c r="L293" s="28"/>
      <c r="M293" s="28"/>
      <c r="N293" s="79"/>
    </row>
    <row r="294" spans="1:14">
      <c r="A294" s="87"/>
      <c r="B294" s="28"/>
      <c r="C294" s="28"/>
      <c r="D294" s="28" t="s">
        <v>272</v>
      </c>
      <c r="E294" s="137"/>
      <c r="F294" s="28"/>
      <c r="G294" s="28"/>
      <c r="H294" s="28"/>
      <c r="I294" s="28"/>
      <c r="J294" s="28"/>
      <c r="K294" s="28"/>
      <c r="L294" s="28"/>
      <c r="M294" s="28"/>
      <c r="N294" s="79"/>
    </row>
    <row r="295" spans="1:14">
      <c r="A295" s="87"/>
      <c r="B295" s="28"/>
      <c r="C295" s="28"/>
      <c r="D295" s="28" t="s">
        <v>273</v>
      </c>
      <c r="E295" s="137"/>
      <c r="F295" s="28"/>
      <c r="G295" s="28"/>
      <c r="H295" s="28"/>
      <c r="I295" s="28"/>
      <c r="J295" s="28"/>
      <c r="K295" s="28"/>
      <c r="L295" s="28"/>
      <c r="M295" s="28"/>
      <c r="N295" s="79"/>
    </row>
    <row r="296" spans="1:14">
      <c r="A296" s="87"/>
      <c r="B296" s="28"/>
      <c r="C296" s="28"/>
      <c r="D296" s="28" t="s">
        <v>274</v>
      </c>
      <c r="E296" s="137"/>
      <c r="F296" s="28"/>
      <c r="G296" s="28"/>
      <c r="H296" s="140" t="s">
        <v>324</v>
      </c>
      <c r="I296" s="39"/>
      <c r="J296" s="39"/>
      <c r="K296" s="28"/>
      <c r="L296" s="28" t="s">
        <v>220</v>
      </c>
      <c r="M296" s="28"/>
      <c r="N296" s="79"/>
    </row>
    <row r="297" spans="1:14" ht="12.75" customHeight="1">
      <c r="A297" s="87"/>
      <c r="B297" s="28"/>
      <c r="C297" s="28"/>
      <c r="D297" s="28" t="s">
        <v>275</v>
      </c>
      <c r="E297" s="137"/>
      <c r="F297" s="28"/>
      <c r="G297" s="28"/>
      <c r="H297" s="259" t="str">
        <f>+"Los gasto directos para una gallina en el mes es de $"&amp;VALUE(D300)&amp;"."</f>
        <v>Los gasto directos para una gallina en el mes es de $0.</v>
      </c>
      <c r="I297" s="259"/>
      <c r="J297" s="259"/>
      <c r="K297" s="28"/>
      <c r="L297" s="31"/>
      <c r="M297" s="31"/>
      <c r="N297" s="82"/>
    </row>
    <row r="298" spans="1:14">
      <c r="A298" s="87"/>
      <c r="B298" s="28"/>
      <c r="C298" s="28"/>
      <c r="D298" s="28" t="s">
        <v>276</v>
      </c>
      <c r="E298" s="137"/>
      <c r="F298" s="28"/>
      <c r="G298" s="28"/>
      <c r="H298" s="259"/>
      <c r="I298" s="259"/>
      <c r="J298" s="259"/>
      <c r="K298" s="28"/>
      <c r="L298" s="31"/>
      <c r="M298" s="31"/>
      <c r="N298" s="82"/>
    </row>
    <row r="299" spans="1:14" ht="12.75" customHeight="1">
      <c r="A299" s="87"/>
      <c r="B299" s="28"/>
      <c r="C299" s="28"/>
      <c r="D299" s="28"/>
      <c r="E299" s="28"/>
      <c r="F299" s="28"/>
      <c r="G299" s="28"/>
      <c r="H299" s="259"/>
      <c r="I299" s="259"/>
      <c r="J299" s="259"/>
      <c r="K299" s="28"/>
      <c r="L299" s="31"/>
      <c r="M299" s="31"/>
      <c r="N299" s="82"/>
    </row>
    <row r="300" spans="1:14">
      <c r="A300" s="263" t="s">
        <v>288</v>
      </c>
      <c r="B300" s="264"/>
      <c r="C300" s="28" t="s">
        <v>221</v>
      </c>
      <c r="D300" s="136">
        <f>IF(SUM(E293:E298)=0,,AVERAGE(E293:E298))</f>
        <v>0</v>
      </c>
      <c r="E300" s="93"/>
      <c r="F300" s="33"/>
      <c r="G300" s="33"/>
      <c r="H300" s="259"/>
      <c r="I300" s="259"/>
      <c r="J300" s="259"/>
      <c r="K300" s="28"/>
      <c r="L300" s="31"/>
      <c r="M300" s="31"/>
      <c r="N300" s="82"/>
    </row>
    <row r="301" spans="1:14">
      <c r="A301" s="87"/>
      <c r="B301" s="28"/>
      <c r="C301" s="28"/>
      <c r="D301" s="93"/>
      <c r="E301" s="93"/>
      <c r="F301" s="33"/>
      <c r="G301" s="33"/>
      <c r="H301" s="33"/>
      <c r="I301" s="33"/>
      <c r="J301" s="33"/>
      <c r="K301" s="113"/>
      <c r="L301" s="31"/>
      <c r="M301" s="31"/>
      <c r="N301" s="82"/>
    </row>
    <row r="302" spans="1:14">
      <c r="A302" s="87"/>
      <c r="B302" s="28"/>
      <c r="C302" s="28"/>
      <c r="D302" s="179"/>
      <c r="E302" s="179"/>
      <c r="F302" s="179"/>
      <c r="G302" s="179"/>
      <c r="H302" s="179"/>
      <c r="I302" s="179"/>
      <c r="J302" s="179"/>
      <c r="K302" s="48"/>
      <c r="L302" s="31"/>
      <c r="M302" s="31"/>
      <c r="N302" s="82"/>
    </row>
    <row r="303" spans="1:14">
      <c r="A303" s="47"/>
      <c r="B303" s="28"/>
      <c r="C303" s="28"/>
      <c r="D303" s="28"/>
      <c r="E303" s="28"/>
      <c r="F303" s="45"/>
      <c r="G303" s="45"/>
      <c r="H303" s="45"/>
      <c r="I303" s="45"/>
      <c r="J303" s="45"/>
      <c r="K303" s="45"/>
      <c r="L303" s="28"/>
      <c r="M303" s="28"/>
      <c r="N303" s="79"/>
    </row>
    <row r="304" spans="1:14" ht="12.75" customHeight="1">
      <c r="A304" s="89" t="s">
        <v>246</v>
      </c>
      <c r="B304" s="39"/>
      <c r="C304" s="39"/>
      <c r="D304" s="28"/>
      <c r="E304" s="38"/>
      <c r="F304" s="45"/>
      <c r="G304" s="45"/>
      <c r="H304" s="45"/>
      <c r="I304" s="45"/>
      <c r="J304" s="45"/>
      <c r="K304" s="45"/>
      <c r="L304" s="39"/>
      <c r="M304" s="39"/>
      <c r="N304" s="80"/>
    </row>
    <row r="305" spans="1:14">
      <c r="A305" s="91"/>
      <c r="B305" s="39"/>
      <c r="C305" s="39"/>
      <c r="D305" s="28"/>
      <c r="E305" s="38"/>
      <c r="F305" s="33"/>
      <c r="G305" s="33"/>
      <c r="H305" s="33"/>
      <c r="I305" s="33"/>
      <c r="J305" s="33"/>
      <c r="K305" s="83"/>
      <c r="L305" s="39"/>
      <c r="M305" s="39"/>
      <c r="N305" s="80"/>
    </row>
    <row r="306" spans="1:14">
      <c r="A306" s="91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80"/>
    </row>
    <row r="307" spans="1:14">
      <c r="A307" s="88" t="s">
        <v>290</v>
      </c>
      <c r="B307" s="31"/>
      <c r="C307" s="31"/>
      <c r="D307" s="31"/>
      <c r="E307" s="28"/>
      <c r="F307" s="28"/>
      <c r="G307" s="28"/>
      <c r="H307" s="28"/>
      <c r="I307" s="28"/>
      <c r="J307" s="28"/>
      <c r="K307" s="28"/>
      <c r="L307" s="249"/>
      <c r="M307" s="249"/>
      <c r="N307" s="81"/>
    </row>
    <row r="308" spans="1:14">
      <c r="A308" s="10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176"/>
      <c r="M308" s="176"/>
      <c r="N308" s="81"/>
    </row>
    <row r="309" spans="1:14" ht="12.75" customHeight="1">
      <c r="A309" s="260" t="s">
        <v>323</v>
      </c>
      <c r="B309" s="261"/>
      <c r="C309" s="261"/>
      <c r="D309" s="262"/>
      <c r="E309" s="262"/>
      <c r="F309" s="262"/>
      <c r="G309" s="178"/>
      <c r="H309" s="178"/>
      <c r="I309" s="178"/>
      <c r="J309" s="178"/>
      <c r="K309" s="28"/>
      <c r="L309" s="28"/>
      <c r="M309" s="28"/>
      <c r="N309" s="79"/>
    </row>
    <row r="310" spans="1:14">
      <c r="A310" s="260"/>
      <c r="B310" s="261"/>
      <c r="C310" s="261"/>
      <c r="D310" s="262"/>
      <c r="E310" s="262"/>
      <c r="F310" s="262"/>
      <c r="G310" s="178"/>
      <c r="H310" s="178"/>
      <c r="I310" s="178"/>
      <c r="J310" s="178"/>
      <c r="K310" s="28"/>
      <c r="L310" s="28"/>
      <c r="M310" s="28"/>
      <c r="N310" s="79"/>
    </row>
    <row r="311" spans="1:14">
      <c r="A311" s="173"/>
      <c r="B311" s="174"/>
      <c r="C311" s="174"/>
      <c r="D311" s="175"/>
      <c r="E311" s="175"/>
      <c r="F311" s="175"/>
      <c r="G311" s="175"/>
      <c r="H311" s="175"/>
      <c r="I311" s="175"/>
      <c r="J311" s="175"/>
      <c r="K311" s="28"/>
      <c r="L311" s="28"/>
      <c r="M311" s="28"/>
      <c r="N311" s="79"/>
    </row>
    <row r="312" spans="1:14">
      <c r="A312" s="87"/>
      <c r="B312" s="28"/>
      <c r="C312" s="28"/>
      <c r="D312" s="28"/>
      <c r="E312" s="28" t="s">
        <v>291</v>
      </c>
      <c r="F312" s="28"/>
      <c r="G312" s="28"/>
      <c r="H312" s="28"/>
      <c r="I312" s="28"/>
      <c r="J312" s="28"/>
      <c r="K312" s="28"/>
      <c r="L312" s="28"/>
      <c r="M312" s="28"/>
      <c r="N312" s="79"/>
    </row>
    <row r="313" spans="1:14">
      <c r="A313" s="87"/>
      <c r="B313" s="28"/>
      <c r="C313" s="28"/>
      <c r="D313" s="28" t="s">
        <v>271</v>
      </c>
      <c r="E313" s="137"/>
      <c r="F313" s="28"/>
      <c r="G313" s="28"/>
      <c r="H313" s="28"/>
      <c r="I313" s="28"/>
      <c r="J313" s="28"/>
      <c r="K313" s="28"/>
      <c r="L313" s="28"/>
      <c r="M313" s="28"/>
      <c r="N313" s="79"/>
    </row>
    <row r="314" spans="1:14">
      <c r="A314" s="87"/>
      <c r="B314" s="28"/>
      <c r="C314" s="28"/>
      <c r="D314" s="28" t="s">
        <v>272</v>
      </c>
      <c r="E314" s="137"/>
      <c r="F314" s="28"/>
      <c r="G314" s="28"/>
      <c r="H314" s="28"/>
      <c r="I314" s="28"/>
      <c r="J314" s="28"/>
      <c r="K314" s="28"/>
      <c r="L314" s="28" t="s">
        <v>220</v>
      </c>
      <c r="M314" s="28"/>
      <c r="N314" s="79"/>
    </row>
    <row r="315" spans="1:14" ht="12.75" customHeight="1">
      <c r="A315" s="87"/>
      <c r="B315" s="28"/>
      <c r="C315" s="28"/>
      <c r="D315" s="28" t="s">
        <v>273</v>
      </c>
      <c r="E315" s="137"/>
      <c r="F315" s="28"/>
      <c r="G315" s="28"/>
      <c r="H315" s="28"/>
      <c r="I315" s="28"/>
      <c r="J315" s="28"/>
      <c r="K315" s="28"/>
      <c r="L315" s="31"/>
      <c r="M315" s="31"/>
      <c r="N315" s="82"/>
    </row>
    <row r="316" spans="1:14">
      <c r="A316" s="87"/>
      <c r="B316" s="28"/>
      <c r="C316" s="28"/>
      <c r="D316" s="28" t="s">
        <v>274</v>
      </c>
      <c r="E316" s="137"/>
      <c r="F316" s="28"/>
      <c r="G316" s="28"/>
      <c r="H316" s="140" t="s">
        <v>324</v>
      </c>
      <c r="I316" s="39"/>
      <c r="J316" s="39"/>
      <c r="K316" s="28"/>
      <c r="L316" s="31"/>
      <c r="M316" s="31"/>
      <c r="N316" s="82"/>
    </row>
    <row r="317" spans="1:14" ht="12.75" customHeight="1">
      <c r="A317" s="87"/>
      <c r="B317" s="28"/>
      <c r="C317" s="28"/>
      <c r="D317" s="28" t="s">
        <v>275</v>
      </c>
      <c r="E317" s="137"/>
      <c r="F317" s="28"/>
      <c r="G317" s="28"/>
      <c r="H317" s="259" t="str">
        <f>+"Los sueldos y prestaciones para una gallina en el mes es de $"&amp;VALUE(D320)&amp;"."</f>
        <v>Los sueldos y prestaciones para una gallina en el mes es de $0.</v>
      </c>
      <c r="I317" s="259"/>
      <c r="J317" s="259"/>
      <c r="K317" s="28"/>
      <c r="L317" s="31"/>
      <c r="M317" s="31"/>
      <c r="N317" s="82"/>
    </row>
    <row r="318" spans="1:14">
      <c r="A318" s="87"/>
      <c r="B318" s="28"/>
      <c r="C318" s="28"/>
      <c r="D318" s="28" t="s">
        <v>276</v>
      </c>
      <c r="E318" s="137"/>
      <c r="F318" s="28"/>
      <c r="G318" s="28"/>
      <c r="H318" s="259"/>
      <c r="I318" s="259"/>
      <c r="J318" s="259"/>
      <c r="K318" s="28"/>
      <c r="L318" s="31"/>
      <c r="M318" s="31"/>
      <c r="N318" s="82"/>
    </row>
    <row r="319" spans="1:14">
      <c r="A319" s="87"/>
      <c r="B319" s="28"/>
      <c r="C319" s="28"/>
      <c r="D319" s="28"/>
      <c r="E319" s="28"/>
      <c r="F319" s="28"/>
      <c r="G319" s="28"/>
      <c r="H319" s="259"/>
      <c r="I319" s="259"/>
      <c r="J319" s="259"/>
      <c r="K319" s="28"/>
      <c r="L319" s="31"/>
      <c r="M319" s="31"/>
      <c r="N319" s="82"/>
    </row>
    <row r="320" spans="1:14">
      <c r="A320" s="263" t="s">
        <v>290</v>
      </c>
      <c r="B320" s="264"/>
      <c r="C320" s="28" t="s">
        <v>221</v>
      </c>
      <c r="D320" s="136">
        <f>IF(SUM(E313:E318)=0,,AVERAGE(E313:E318))</f>
        <v>0</v>
      </c>
      <c r="E320" s="93"/>
      <c r="F320" s="33"/>
      <c r="G320" s="33"/>
      <c r="H320" s="259"/>
      <c r="I320" s="259"/>
      <c r="J320" s="259"/>
      <c r="K320" s="28"/>
      <c r="L320" s="31"/>
      <c r="M320" s="31"/>
      <c r="N320" s="82"/>
    </row>
    <row r="321" spans="1:14" ht="12.75" customHeight="1">
      <c r="A321" s="116"/>
      <c r="B321" s="93"/>
      <c r="C321" s="28"/>
      <c r="D321" s="93"/>
      <c r="E321" s="93"/>
      <c r="F321" s="33"/>
      <c r="G321" s="33"/>
      <c r="H321" s="33"/>
      <c r="I321" s="33"/>
      <c r="J321" s="33"/>
      <c r="K321" s="113"/>
      <c r="L321" s="28"/>
      <c r="M321" s="28"/>
      <c r="N321" s="79"/>
    </row>
    <row r="322" spans="1:14">
      <c r="A322" s="87"/>
      <c r="B322" s="28"/>
      <c r="C322" s="28"/>
      <c r="D322" s="179"/>
      <c r="E322" s="179"/>
      <c r="F322" s="179"/>
      <c r="G322" s="179"/>
      <c r="H322" s="179"/>
      <c r="I322" s="179"/>
      <c r="J322" s="179"/>
      <c r="K322" s="48"/>
      <c r="L322" s="28"/>
      <c r="M322" s="28"/>
      <c r="N322" s="79"/>
    </row>
    <row r="323" spans="1:14">
      <c r="A323" s="47"/>
      <c r="B323" s="28"/>
      <c r="C323" s="28"/>
      <c r="D323" s="28"/>
      <c r="E323" s="28"/>
      <c r="F323" s="45"/>
      <c r="G323" s="45"/>
      <c r="H323" s="45"/>
      <c r="I323" s="45"/>
      <c r="J323" s="45"/>
      <c r="K323" s="45"/>
      <c r="L323" s="28"/>
      <c r="M323" s="28"/>
      <c r="N323" s="79"/>
    </row>
    <row r="324" spans="1:14">
      <c r="A324" s="89" t="s">
        <v>246</v>
      </c>
      <c r="B324" s="39"/>
      <c r="C324" s="39"/>
      <c r="D324" s="28"/>
      <c r="E324" s="38"/>
      <c r="F324" s="45"/>
      <c r="G324" s="45"/>
      <c r="H324" s="45"/>
      <c r="I324" s="45"/>
      <c r="J324" s="45"/>
      <c r="K324" s="45"/>
      <c r="L324" s="39"/>
      <c r="M324" s="39"/>
      <c r="N324" s="80"/>
    </row>
    <row r="325" spans="1:14">
      <c r="A325" s="91"/>
      <c r="B325" s="39"/>
      <c r="C325" s="39"/>
      <c r="D325" s="28"/>
      <c r="E325" s="38"/>
      <c r="F325" s="33"/>
      <c r="G325" s="33"/>
      <c r="H325" s="33"/>
      <c r="I325" s="33"/>
      <c r="J325" s="33"/>
      <c r="K325" s="83"/>
      <c r="L325" s="39"/>
      <c r="M325" s="39"/>
      <c r="N325" s="80"/>
    </row>
    <row r="326" spans="1:14">
      <c r="A326" s="91"/>
      <c r="B326" s="39"/>
      <c r="C326" s="39"/>
      <c r="D326" s="28"/>
      <c r="E326" s="38"/>
      <c r="F326" s="33"/>
      <c r="G326" s="33"/>
      <c r="H326" s="33"/>
      <c r="I326" s="33"/>
      <c r="J326" s="33"/>
      <c r="K326" s="83"/>
      <c r="L326" s="39"/>
      <c r="M326" s="39"/>
      <c r="N326" s="80"/>
    </row>
    <row r="327" spans="1:14" ht="15">
      <c r="A327" s="250" t="s">
        <v>304</v>
      </c>
      <c r="B327" s="251"/>
      <c r="C327" s="251"/>
      <c r="D327" s="251"/>
      <c r="E327" s="251"/>
      <c r="F327" s="251"/>
      <c r="G327" s="251"/>
      <c r="H327" s="251"/>
      <c r="I327" s="251"/>
      <c r="J327" s="251"/>
      <c r="K327" s="251"/>
      <c r="L327" s="251"/>
      <c r="M327" s="251"/>
      <c r="N327" s="252"/>
    </row>
    <row r="328" spans="1:14">
      <c r="A328" s="124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127"/>
    </row>
    <row r="329" spans="1:14">
      <c r="A329" s="88" t="s">
        <v>267</v>
      </c>
      <c r="B329" s="31"/>
      <c r="C329" s="31"/>
      <c r="D329" s="31"/>
      <c r="E329" s="28"/>
      <c r="F329" s="28"/>
      <c r="G329" s="28"/>
      <c r="H329" s="28"/>
      <c r="I329" s="28"/>
      <c r="J329" s="28"/>
      <c r="K329" s="28"/>
      <c r="L329" s="249"/>
      <c r="M329" s="249"/>
      <c r="N329" s="81"/>
    </row>
    <row r="330" spans="1:14">
      <c r="A330" s="10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176"/>
      <c r="M330" s="176"/>
      <c r="N330" s="81"/>
    </row>
    <row r="331" spans="1:14">
      <c r="A331" s="246"/>
      <c r="B331" s="247"/>
      <c r="C331" s="247"/>
      <c r="D331" s="248"/>
      <c r="E331" s="248"/>
      <c r="F331" s="248"/>
      <c r="G331" s="175"/>
      <c r="H331" s="175"/>
      <c r="I331" s="175"/>
      <c r="J331" s="175"/>
      <c r="K331" s="28"/>
      <c r="L331" s="45"/>
      <c r="M331" s="28"/>
      <c r="N331" s="79"/>
    </row>
    <row r="332" spans="1:14">
      <c r="A332" s="246"/>
      <c r="B332" s="247"/>
      <c r="C332" s="247"/>
      <c r="D332" s="248"/>
      <c r="E332" s="248"/>
      <c r="F332" s="248"/>
      <c r="G332" s="175"/>
      <c r="H332" s="175"/>
      <c r="I332" s="175"/>
      <c r="J332" s="175"/>
      <c r="K332" s="28"/>
      <c r="L332" s="28"/>
      <c r="M332" s="28"/>
      <c r="N332" s="79"/>
    </row>
    <row r="333" spans="1:14" ht="12.75" customHeight="1">
      <c r="A333" s="173"/>
      <c r="B333" s="174"/>
      <c r="C333" s="174"/>
      <c r="D333" s="175"/>
      <c r="E333" s="175"/>
      <c r="F333" s="175"/>
      <c r="G333" s="175"/>
      <c r="H333" s="175"/>
      <c r="I333" s="175"/>
      <c r="J333" s="175"/>
      <c r="K333" s="28"/>
      <c r="L333" s="28"/>
      <c r="M333" s="28"/>
      <c r="N333" s="79"/>
    </row>
    <row r="334" spans="1:14">
      <c r="A334" s="87"/>
      <c r="B334" s="28"/>
      <c r="C334" s="28"/>
      <c r="D334" s="28"/>
      <c r="E334" s="28" t="s">
        <v>267</v>
      </c>
      <c r="F334" s="28"/>
      <c r="G334" s="28"/>
      <c r="H334" s="28"/>
      <c r="I334" s="28"/>
      <c r="J334" s="28"/>
      <c r="K334" s="28"/>
      <c r="L334" s="28"/>
      <c r="M334" s="28"/>
      <c r="N334" s="79"/>
    </row>
    <row r="335" spans="1:14" ht="12.75" customHeight="1">
      <c r="A335" s="87"/>
      <c r="B335" s="28"/>
      <c r="C335" s="28"/>
      <c r="D335" s="28" t="s">
        <v>271</v>
      </c>
      <c r="E335" s="139"/>
      <c r="F335" s="28"/>
      <c r="G335" s="28"/>
      <c r="H335" s="28"/>
      <c r="I335" s="28"/>
      <c r="J335" s="28"/>
      <c r="K335" s="28"/>
      <c r="L335" s="28"/>
      <c r="M335" s="28"/>
      <c r="N335" s="79"/>
    </row>
    <row r="336" spans="1:14">
      <c r="A336" s="87"/>
      <c r="B336" s="28"/>
      <c r="C336" s="28"/>
      <c r="D336" s="28" t="s">
        <v>272</v>
      </c>
      <c r="E336" s="139"/>
      <c r="F336" s="28"/>
      <c r="G336" s="28"/>
      <c r="H336" s="28"/>
      <c r="I336" s="28"/>
      <c r="J336" s="28"/>
      <c r="K336" s="28"/>
      <c r="L336" s="28" t="s">
        <v>220</v>
      </c>
      <c r="M336" s="28"/>
      <c r="N336" s="79"/>
    </row>
    <row r="337" spans="1:14">
      <c r="A337" s="87"/>
      <c r="B337" s="28"/>
      <c r="C337" s="28"/>
      <c r="D337" s="28" t="s">
        <v>273</v>
      </c>
      <c r="E337" s="139"/>
      <c r="F337" s="28"/>
      <c r="G337" s="28"/>
      <c r="H337" s="28"/>
      <c r="I337" s="28"/>
      <c r="J337" s="28"/>
      <c r="K337" s="28"/>
      <c r="L337" s="31"/>
      <c r="M337" s="31"/>
      <c r="N337" s="82"/>
    </row>
    <row r="338" spans="1:14">
      <c r="A338" s="87"/>
      <c r="B338" s="28"/>
      <c r="C338" s="28"/>
      <c r="D338" s="28" t="s">
        <v>274</v>
      </c>
      <c r="E338" s="139"/>
      <c r="F338" s="28"/>
      <c r="G338" s="28"/>
      <c r="H338" s="140" t="s">
        <v>324</v>
      </c>
      <c r="I338" s="39"/>
      <c r="J338" s="39"/>
      <c r="K338" s="28"/>
      <c r="L338" s="31"/>
      <c r="M338" s="31"/>
      <c r="N338" s="82"/>
    </row>
    <row r="339" spans="1:14" ht="12.75" customHeight="1">
      <c r="A339" s="87"/>
      <c r="B339" s="28"/>
      <c r="C339" s="28"/>
      <c r="D339" s="28" t="s">
        <v>275</v>
      </c>
      <c r="E339" s="139"/>
      <c r="F339" s="28"/>
      <c r="G339" s="28"/>
      <c r="H339" s="259" t="str">
        <f>+"El costo de la gallina al momento de inicar con la postura es de $"&amp;VALUE(D342)&amp;" KG."</f>
        <v>El costo de la gallina al momento de inicar con la postura es de $0 KG.</v>
      </c>
      <c r="I339" s="259"/>
      <c r="J339" s="259"/>
      <c r="K339" s="28"/>
      <c r="L339" s="31"/>
      <c r="M339" s="31"/>
      <c r="N339" s="82"/>
    </row>
    <row r="340" spans="1:14">
      <c r="A340" s="87"/>
      <c r="B340" s="28"/>
      <c r="C340" s="28"/>
      <c r="D340" s="28" t="s">
        <v>276</v>
      </c>
      <c r="E340" s="139"/>
      <c r="F340" s="28"/>
      <c r="G340" s="28"/>
      <c r="H340" s="259"/>
      <c r="I340" s="259"/>
      <c r="J340" s="259"/>
      <c r="K340" s="28"/>
      <c r="L340" s="31"/>
      <c r="M340" s="31"/>
      <c r="N340" s="82"/>
    </row>
    <row r="341" spans="1:14" ht="12.75" customHeight="1">
      <c r="A341" s="87"/>
      <c r="B341" s="28"/>
      <c r="C341" s="28"/>
      <c r="D341" s="28"/>
      <c r="E341" s="28"/>
      <c r="F341" s="28"/>
      <c r="G341" s="28"/>
      <c r="H341" s="259"/>
      <c r="I341" s="259"/>
      <c r="J341" s="259"/>
      <c r="K341" s="28"/>
      <c r="L341" s="31"/>
      <c r="M341" s="31"/>
      <c r="N341" s="82"/>
    </row>
    <row r="342" spans="1:14">
      <c r="A342" s="87" t="s">
        <v>307</v>
      </c>
      <c r="B342" s="28"/>
      <c r="C342" s="28" t="s">
        <v>221</v>
      </c>
      <c r="D342" s="136">
        <f>IF(SUM(E335:E340)=0,,AVERAGE(E335:E340))</f>
        <v>0</v>
      </c>
      <c r="E342" s="93"/>
      <c r="F342" s="33"/>
      <c r="G342" s="33"/>
      <c r="H342" s="259"/>
      <c r="I342" s="259"/>
      <c r="J342" s="259"/>
      <c r="K342" s="104"/>
      <c r="L342" s="31"/>
      <c r="M342" s="31"/>
      <c r="N342" s="82"/>
    </row>
    <row r="343" spans="1:14">
      <c r="A343" s="87"/>
      <c r="B343" s="28"/>
      <c r="C343" s="28"/>
      <c r="D343" s="93"/>
      <c r="E343" s="93"/>
      <c r="F343" s="33"/>
      <c r="G343" s="33"/>
      <c r="H343" s="33"/>
      <c r="I343" s="33"/>
      <c r="J343" s="33"/>
      <c r="K343" s="113"/>
      <c r="L343" s="28"/>
      <c r="M343" s="28"/>
      <c r="N343" s="79"/>
    </row>
    <row r="344" spans="1:14">
      <c r="A344" s="87"/>
      <c r="B344" s="28"/>
      <c r="C344" s="28"/>
      <c r="D344" s="179"/>
      <c r="E344" s="179"/>
      <c r="F344" s="179"/>
      <c r="G344" s="179"/>
      <c r="H344" s="179"/>
      <c r="I344" s="179"/>
      <c r="J344" s="179"/>
      <c r="K344" s="48"/>
      <c r="L344" s="28"/>
      <c r="M344" s="28"/>
      <c r="N344" s="79"/>
    </row>
    <row r="345" spans="1:14">
      <c r="A345" s="87"/>
      <c r="B345" s="28"/>
      <c r="C345" s="28"/>
      <c r="D345" s="28"/>
      <c r="E345" s="28"/>
      <c r="F345" s="33"/>
      <c r="G345" s="33"/>
      <c r="H345" s="33"/>
      <c r="I345" s="33"/>
      <c r="J345" s="33"/>
      <c r="K345" s="28"/>
      <c r="L345" s="28"/>
      <c r="M345" s="28"/>
      <c r="N345" s="79"/>
    </row>
    <row r="346" spans="1:14">
      <c r="A346" s="89" t="s">
        <v>246</v>
      </c>
      <c r="B346" s="28"/>
      <c r="C346" s="28"/>
      <c r="D346" s="28"/>
      <c r="E346" s="38"/>
      <c r="F346" s="33"/>
      <c r="G346" s="33"/>
      <c r="H346" s="33"/>
      <c r="I346" s="33"/>
      <c r="J346" s="33"/>
      <c r="K346" s="83"/>
      <c r="L346" s="28"/>
      <c r="M346" s="28"/>
      <c r="N346" s="79"/>
    </row>
    <row r="347" spans="1:14">
      <c r="A347" s="91"/>
      <c r="B347" s="39"/>
      <c r="C347" s="39"/>
      <c r="D347" s="39"/>
      <c r="E347" s="38"/>
      <c r="F347" s="33"/>
      <c r="G347" s="33"/>
      <c r="H347" s="33"/>
      <c r="I347" s="33"/>
      <c r="J347" s="33"/>
      <c r="K347" s="36"/>
      <c r="L347" s="39"/>
      <c r="M347" s="39"/>
      <c r="N347" s="80"/>
    </row>
    <row r="348" spans="1:14">
      <c r="A348" s="91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80"/>
    </row>
    <row r="349" spans="1:14">
      <c r="A349" s="88" t="s">
        <v>282</v>
      </c>
      <c r="B349" s="31"/>
      <c r="C349" s="31"/>
      <c r="D349" s="31"/>
      <c r="E349" s="28"/>
      <c r="F349" s="28"/>
      <c r="G349" s="28"/>
      <c r="H349" s="28"/>
      <c r="I349" s="28"/>
      <c r="J349" s="28"/>
      <c r="K349" s="28"/>
      <c r="L349" s="28"/>
      <c r="M349" s="28"/>
      <c r="N349" s="79"/>
    </row>
    <row r="350" spans="1:14">
      <c r="A350" s="10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79"/>
    </row>
    <row r="351" spans="1:14" ht="12.75" customHeight="1">
      <c r="A351" s="246" t="s">
        <v>315</v>
      </c>
      <c r="B351" s="247"/>
      <c r="C351" s="247"/>
      <c r="D351" s="248"/>
      <c r="E351" s="248"/>
      <c r="F351" s="248"/>
      <c r="G351" s="175"/>
      <c r="H351" s="175"/>
      <c r="I351" s="175"/>
      <c r="J351" s="175"/>
      <c r="K351" s="28"/>
      <c r="L351" s="28"/>
      <c r="M351" s="28"/>
      <c r="N351" s="79"/>
    </row>
    <row r="352" spans="1:14">
      <c r="A352" s="246"/>
      <c r="B352" s="247"/>
      <c r="C352" s="247"/>
      <c r="D352" s="248"/>
      <c r="E352" s="248"/>
      <c r="F352" s="248"/>
      <c r="G352" s="175"/>
      <c r="H352" s="175"/>
      <c r="I352" s="175"/>
      <c r="J352" s="175"/>
      <c r="K352" s="28"/>
      <c r="L352" s="28"/>
      <c r="M352" s="28"/>
      <c r="N352" s="79"/>
    </row>
    <row r="353" spans="1:14" ht="12.75" customHeight="1">
      <c r="A353" s="173"/>
      <c r="B353" s="174"/>
      <c r="C353" s="174"/>
      <c r="D353" s="175"/>
      <c r="E353" s="175"/>
      <c r="F353" s="175"/>
      <c r="G353" s="175"/>
      <c r="H353" s="175"/>
      <c r="I353" s="175"/>
      <c r="J353" s="175"/>
      <c r="K353" s="28"/>
      <c r="L353" s="28"/>
      <c r="M353" s="28"/>
      <c r="N353" s="79"/>
    </row>
    <row r="354" spans="1:14">
      <c r="A354" s="87"/>
      <c r="B354" s="28"/>
      <c r="C354" s="28"/>
      <c r="D354" s="28"/>
      <c r="E354" s="138" t="s">
        <v>281</v>
      </c>
      <c r="F354" s="28"/>
      <c r="G354" s="28"/>
      <c r="H354" s="28"/>
      <c r="I354" s="28"/>
      <c r="J354" s="28"/>
      <c r="K354" s="28"/>
      <c r="L354" s="28"/>
      <c r="M354" s="28"/>
      <c r="N354" s="79"/>
    </row>
    <row r="355" spans="1:14" ht="12.75" customHeight="1">
      <c r="A355" s="87"/>
      <c r="B355" s="28"/>
      <c r="C355" s="28"/>
      <c r="D355" s="28" t="s">
        <v>271</v>
      </c>
      <c r="E355" s="160"/>
      <c r="F355" s="28"/>
      <c r="G355" s="28"/>
      <c r="H355" s="28"/>
      <c r="I355" s="28"/>
      <c r="J355" s="28"/>
      <c r="K355" s="28"/>
      <c r="L355" s="28"/>
      <c r="M355" s="28"/>
      <c r="N355" s="79"/>
    </row>
    <row r="356" spans="1:14">
      <c r="A356" s="87"/>
      <c r="B356" s="28"/>
      <c r="C356" s="28"/>
      <c r="D356" s="28" t="s">
        <v>272</v>
      </c>
      <c r="E356" s="160"/>
      <c r="F356" s="28"/>
      <c r="G356" s="28"/>
      <c r="H356" s="28"/>
      <c r="I356" s="28"/>
      <c r="J356" s="28"/>
      <c r="K356" s="28"/>
      <c r="L356" s="28"/>
      <c r="M356" s="28"/>
      <c r="N356" s="79"/>
    </row>
    <row r="357" spans="1:14">
      <c r="A357" s="87"/>
      <c r="B357" s="28"/>
      <c r="C357" s="28"/>
      <c r="D357" s="28" t="s">
        <v>273</v>
      </c>
      <c r="E357" s="160"/>
      <c r="F357" s="28"/>
      <c r="G357" s="28"/>
      <c r="H357" s="28"/>
      <c r="I357" s="28"/>
      <c r="J357" s="28"/>
      <c r="K357" s="28"/>
      <c r="L357" s="28"/>
      <c r="M357" s="28"/>
      <c r="N357" s="79"/>
    </row>
    <row r="358" spans="1:14">
      <c r="A358" s="87"/>
      <c r="B358" s="28"/>
      <c r="C358" s="28"/>
      <c r="D358" s="28" t="s">
        <v>274</v>
      </c>
      <c r="E358" s="160"/>
      <c r="F358" s="28"/>
      <c r="G358" s="28"/>
      <c r="H358" s="140" t="s">
        <v>324</v>
      </c>
      <c r="I358" s="39"/>
      <c r="J358" s="39"/>
      <c r="K358" s="28"/>
      <c r="L358" s="28" t="s">
        <v>220</v>
      </c>
      <c r="M358" s="28"/>
      <c r="N358" s="79"/>
    </row>
    <row r="359" spans="1:14" ht="12.75" customHeight="1">
      <c r="A359" s="87"/>
      <c r="B359" s="28"/>
      <c r="C359" s="28"/>
      <c r="D359" s="28" t="s">
        <v>275</v>
      </c>
      <c r="E359" s="160"/>
      <c r="F359" s="28"/>
      <c r="G359" s="28"/>
      <c r="H359" s="259" t="str">
        <f>+"Los kilos de alimento que consumío una pollita en el mes fue "&amp;VALUE(D362)&amp;" KG."</f>
        <v>Los kilos de alimento que consumío una pollita en el mes fue 0 KG.</v>
      </c>
      <c r="I359" s="259"/>
      <c r="J359" s="259"/>
      <c r="K359" s="28"/>
      <c r="L359" s="31"/>
      <c r="M359" s="31"/>
      <c r="N359" s="82"/>
    </row>
    <row r="360" spans="1:14">
      <c r="A360" s="87"/>
      <c r="B360" s="28"/>
      <c r="C360" s="28"/>
      <c r="D360" s="28" t="s">
        <v>276</v>
      </c>
      <c r="E360" s="160"/>
      <c r="F360" s="28"/>
      <c r="G360" s="28"/>
      <c r="H360" s="259"/>
      <c r="I360" s="259"/>
      <c r="J360" s="259"/>
      <c r="K360" s="28"/>
      <c r="L360" s="31"/>
      <c r="M360" s="31"/>
      <c r="N360" s="82"/>
    </row>
    <row r="361" spans="1:14" ht="12.75" customHeight="1">
      <c r="A361" s="87"/>
      <c r="B361" s="28"/>
      <c r="C361" s="28"/>
      <c r="D361" s="28"/>
      <c r="E361" s="28"/>
      <c r="F361" s="28"/>
      <c r="G361" s="28"/>
      <c r="H361" s="259"/>
      <c r="I361" s="259"/>
      <c r="J361" s="259"/>
      <c r="K361" s="28"/>
      <c r="L361" s="31"/>
      <c r="M361" s="31"/>
      <c r="N361" s="82"/>
    </row>
    <row r="362" spans="1:14">
      <c r="A362" s="263" t="s">
        <v>282</v>
      </c>
      <c r="B362" s="264"/>
      <c r="C362" s="28" t="s">
        <v>221</v>
      </c>
      <c r="D362" s="135">
        <f>IF(SUM(E355:E360)=0,,AVERAGE(E355:E360))</f>
        <v>0</v>
      </c>
      <c r="E362" s="93"/>
      <c r="F362" s="93"/>
      <c r="G362" s="93"/>
      <c r="H362" s="259"/>
      <c r="I362" s="259"/>
      <c r="J362" s="259"/>
      <c r="K362" s="45"/>
      <c r="L362" s="31"/>
      <c r="M362" s="31"/>
      <c r="N362" s="82"/>
    </row>
    <row r="363" spans="1:14">
      <c r="A363" s="87"/>
      <c r="B363" s="28"/>
      <c r="C363" s="28"/>
      <c r="D363" s="93"/>
      <c r="E363" s="93"/>
      <c r="F363" s="111"/>
      <c r="G363" s="111"/>
      <c r="H363" s="111"/>
      <c r="I363" s="111"/>
      <c r="J363" s="111"/>
      <c r="K363" s="96"/>
      <c r="L363" s="31"/>
      <c r="M363" s="31"/>
      <c r="N363" s="82"/>
    </row>
    <row r="364" spans="1:14">
      <c r="A364" s="87"/>
      <c r="B364" s="28"/>
      <c r="C364" s="28"/>
      <c r="D364" s="179"/>
      <c r="E364" s="179"/>
      <c r="F364" s="179"/>
      <c r="G364" s="179"/>
      <c r="H364" s="179"/>
      <c r="I364" s="179"/>
      <c r="J364" s="179"/>
      <c r="K364" s="48"/>
      <c r="L364" s="31"/>
      <c r="M364" s="31"/>
      <c r="N364" s="82"/>
    </row>
    <row r="365" spans="1:14">
      <c r="A365" s="47"/>
      <c r="B365" s="28"/>
      <c r="C365" s="28"/>
      <c r="D365" s="28"/>
      <c r="E365" s="28"/>
      <c r="F365" s="33"/>
      <c r="G365" s="33"/>
      <c r="H365" s="33"/>
      <c r="I365" s="33"/>
      <c r="J365" s="33"/>
      <c r="K365" s="28"/>
      <c r="L365" s="28"/>
      <c r="M365" s="28"/>
      <c r="N365" s="79"/>
    </row>
    <row r="366" spans="1:14">
      <c r="A366" s="89" t="s">
        <v>246</v>
      </c>
      <c r="B366" s="39"/>
      <c r="C366" s="39"/>
      <c r="D366" s="28"/>
      <c r="E366" s="38"/>
      <c r="F366" s="33"/>
      <c r="G366" s="33"/>
      <c r="H366" s="33"/>
      <c r="I366" s="33"/>
      <c r="J366" s="33"/>
      <c r="K366" s="45"/>
      <c r="L366" s="39"/>
      <c r="M366" s="39"/>
      <c r="N366" s="80"/>
    </row>
    <row r="367" spans="1:14">
      <c r="A367" s="89"/>
      <c r="B367" s="39"/>
      <c r="C367" s="39"/>
      <c r="D367" s="28"/>
      <c r="E367" s="38"/>
      <c r="F367" s="33"/>
      <c r="G367" s="33"/>
      <c r="H367" s="33"/>
      <c r="I367" s="33"/>
      <c r="J367" s="33"/>
      <c r="K367" s="45"/>
      <c r="L367" s="39"/>
      <c r="M367" s="39"/>
      <c r="N367" s="80"/>
    </row>
    <row r="368" spans="1:14">
      <c r="A368" s="91"/>
      <c r="B368" s="39"/>
      <c r="C368" s="39"/>
      <c r="D368" s="28"/>
      <c r="E368" s="38"/>
      <c r="F368" s="33"/>
      <c r="G368" s="33"/>
      <c r="H368" s="33"/>
      <c r="I368" s="33"/>
      <c r="J368" s="33"/>
      <c r="K368" s="83"/>
      <c r="L368" s="39"/>
      <c r="M368" s="39"/>
      <c r="N368" s="80"/>
    </row>
    <row r="369" spans="1:14">
      <c r="A369" s="88" t="s">
        <v>292</v>
      </c>
      <c r="B369" s="31"/>
      <c r="C369" s="31"/>
      <c r="D369" s="31"/>
      <c r="E369" s="28"/>
      <c r="F369" s="28"/>
      <c r="G369" s="28"/>
      <c r="H369" s="28"/>
      <c r="I369" s="28"/>
      <c r="J369" s="28"/>
      <c r="K369" s="28"/>
      <c r="L369" s="249"/>
      <c r="M369" s="249"/>
      <c r="N369" s="81"/>
    </row>
    <row r="370" spans="1:14">
      <c r="A370" s="10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176"/>
      <c r="M370" s="176"/>
      <c r="N370" s="81"/>
    </row>
    <row r="371" spans="1:14" ht="12.75" customHeight="1">
      <c r="A371" s="260" t="s">
        <v>316</v>
      </c>
      <c r="B371" s="261"/>
      <c r="C371" s="261"/>
      <c r="D371" s="262"/>
      <c r="E371" s="262"/>
      <c r="F371" s="262"/>
      <c r="G371" s="178"/>
      <c r="H371" s="178"/>
      <c r="I371" s="178"/>
      <c r="J371" s="178"/>
      <c r="K371" s="28"/>
      <c r="L371" s="45"/>
      <c r="M371" s="28"/>
      <c r="N371" s="79"/>
    </row>
    <row r="372" spans="1:14">
      <c r="A372" s="260"/>
      <c r="B372" s="261"/>
      <c r="C372" s="261"/>
      <c r="D372" s="262"/>
      <c r="E372" s="262"/>
      <c r="F372" s="262"/>
      <c r="G372" s="178"/>
      <c r="H372" s="178"/>
      <c r="I372" s="178"/>
      <c r="J372" s="178"/>
      <c r="K372" s="28"/>
      <c r="L372" s="28"/>
      <c r="M372" s="28"/>
      <c r="N372" s="79"/>
    </row>
    <row r="373" spans="1:14" ht="12.75" customHeight="1">
      <c r="A373" s="173"/>
      <c r="B373" s="174"/>
      <c r="C373" s="174"/>
      <c r="D373" s="175"/>
      <c r="E373" s="175"/>
      <c r="F373" s="175"/>
      <c r="G373" s="175"/>
      <c r="H373" s="175"/>
      <c r="I373" s="175"/>
      <c r="J373" s="175"/>
      <c r="K373" s="28"/>
      <c r="L373" s="28"/>
      <c r="M373" s="28"/>
      <c r="N373" s="79"/>
    </row>
    <row r="374" spans="1:14">
      <c r="A374" s="87"/>
      <c r="B374" s="28"/>
      <c r="C374" s="28"/>
      <c r="D374" s="28"/>
      <c r="E374" s="28" t="s">
        <v>302</v>
      </c>
      <c r="F374" s="28"/>
      <c r="G374" s="28"/>
      <c r="H374" s="28"/>
      <c r="I374" s="28"/>
      <c r="J374" s="28"/>
      <c r="K374" s="28"/>
      <c r="L374" s="28"/>
      <c r="M374" s="28"/>
      <c r="N374" s="79"/>
    </row>
    <row r="375" spans="1:14" ht="12.75" customHeight="1">
      <c r="A375" s="87"/>
      <c r="B375" s="28"/>
      <c r="C375" s="28"/>
      <c r="D375" s="28" t="s">
        <v>271</v>
      </c>
      <c r="E375" s="139"/>
      <c r="F375" s="28"/>
      <c r="G375" s="28"/>
      <c r="H375" s="28"/>
      <c r="I375" s="28"/>
      <c r="J375" s="28"/>
      <c r="K375" s="28"/>
      <c r="L375" s="28"/>
      <c r="M375" s="28"/>
      <c r="N375" s="79"/>
    </row>
    <row r="376" spans="1:14">
      <c r="A376" s="87"/>
      <c r="B376" s="28"/>
      <c r="C376" s="28"/>
      <c r="D376" s="28" t="s">
        <v>272</v>
      </c>
      <c r="E376" s="139"/>
      <c r="F376" s="28"/>
      <c r="G376" s="28"/>
      <c r="H376" s="28"/>
      <c r="I376" s="28"/>
      <c r="J376" s="28"/>
      <c r="K376" s="28"/>
      <c r="L376" s="28"/>
      <c r="M376" s="28"/>
      <c r="N376" s="79"/>
    </row>
    <row r="377" spans="1:14">
      <c r="A377" s="87"/>
      <c r="B377" s="28"/>
      <c r="C377" s="28"/>
      <c r="D377" s="28" t="s">
        <v>273</v>
      </c>
      <c r="E377" s="139"/>
      <c r="F377" s="28"/>
      <c r="G377" s="28"/>
      <c r="H377" s="28"/>
      <c r="I377" s="28"/>
      <c r="J377" s="28"/>
      <c r="K377" s="28"/>
      <c r="L377" s="28"/>
      <c r="M377" s="28"/>
      <c r="N377" s="79"/>
    </row>
    <row r="378" spans="1:14">
      <c r="A378" s="87"/>
      <c r="B378" s="28"/>
      <c r="C378" s="28"/>
      <c r="D378" s="28" t="s">
        <v>274</v>
      </c>
      <c r="E378" s="139"/>
      <c r="F378" s="28"/>
      <c r="G378" s="28"/>
      <c r="H378" s="140" t="s">
        <v>324</v>
      </c>
      <c r="I378" s="39"/>
      <c r="J378" s="39"/>
      <c r="K378" s="28"/>
      <c r="L378" s="28" t="s">
        <v>220</v>
      </c>
      <c r="M378" s="28"/>
      <c r="N378" s="79"/>
    </row>
    <row r="379" spans="1:14" ht="12.75" customHeight="1">
      <c r="A379" s="87"/>
      <c r="B379" s="28"/>
      <c r="C379" s="28"/>
      <c r="D379" s="28" t="s">
        <v>275</v>
      </c>
      <c r="E379" s="139"/>
      <c r="F379" s="28"/>
      <c r="G379" s="28"/>
      <c r="H379" s="259" t="str">
        <f>+"El costo del consumo de alimento en el mes de una pollita es $"&amp;VALUE(D382)&amp;"."</f>
        <v>El costo del consumo de alimento en el mes de una pollita es $0.</v>
      </c>
      <c r="I379" s="259"/>
      <c r="J379" s="259"/>
      <c r="K379" s="28"/>
      <c r="L379" s="31"/>
      <c r="M379" s="31"/>
      <c r="N379" s="82"/>
    </row>
    <row r="380" spans="1:14">
      <c r="A380" s="87"/>
      <c r="B380" s="28"/>
      <c r="C380" s="28"/>
      <c r="D380" s="28" t="s">
        <v>276</v>
      </c>
      <c r="E380" s="139"/>
      <c r="F380" s="28"/>
      <c r="G380" s="28"/>
      <c r="H380" s="259"/>
      <c r="I380" s="259"/>
      <c r="J380" s="259"/>
      <c r="K380" s="28"/>
      <c r="L380" s="31"/>
      <c r="M380" s="31"/>
      <c r="N380" s="82"/>
    </row>
    <row r="381" spans="1:14" ht="12.75" customHeight="1">
      <c r="A381" s="87"/>
      <c r="B381" s="28"/>
      <c r="C381" s="28"/>
      <c r="D381" s="28"/>
      <c r="E381" s="28"/>
      <c r="F381" s="28"/>
      <c r="G381" s="28"/>
      <c r="H381" s="259"/>
      <c r="I381" s="259"/>
      <c r="J381" s="259"/>
      <c r="K381" s="28"/>
      <c r="L381" s="31"/>
      <c r="M381" s="31"/>
      <c r="N381" s="82"/>
    </row>
    <row r="382" spans="1:14">
      <c r="A382" s="263" t="s">
        <v>292</v>
      </c>
      <c r="B382" s="264"/>
      <c r="C382" s="28" t="s">
        <v>221</v>
      </c>
      <c r="D382" s="136">
        <f>IF(SUM(E375:E380)=0,,AVERAGE(E375:E380))</f>
        <v>0</v>
      </c>
      <c r="E382" s="114"/>
      <c r="F382" s="112"/>
      <c r="G382" s="112"/>
      <c r="H382" s="259"/>
      <c r="I382" s="259"/>
      <c r="J382" s="259"/>
      <c r="K382" s="35"/>
      <c r="L382" s="31"/>
      <c r="M382" s="31"/>
      <c r="N382" s="82"/>
    </row>
    <row r="383" spans="1:14">
      <c r="A383" s="87"/>
      <c r="B383" s="28"/>
      <c r="C383" s="28"/>
      <c r="D383" s="114"/>
      <c r="E383" s="114"/>
      <c r="F383" s="112"/>
      <c r="G383" s="112"/>
      <c r="H383" s="112"/>
      <c r="I383" s="112"/>
      <c r="J383" s="112"/>
      <c r="K383" s="113"/>
      <c r="L383" s="117"/>
      <c r="M383" s="117"/>
      <c r="N383" s="118"/>
    </row>
    <row r="384" spans="1:14">
      <c r="A384" s="87"/>
      <c r="B384" s="28"/>
      <c r="C384" s="28"/>
      <c r="D384" s="28"/>
      <c r="E384" s="28"/>
      <c r="F384" s="45"/>
      <c r="G384" s="45"/>
      <c r="H384" s="45"/>
      <c r="I384" s="45"/>
      <c r="J384" s="45"/>
      <c r="K384" s="45"/>
      <c r="L384" s="117"/>
      <c r="M384" s="117"/>
      <c r="N384" s="118"/>
    </row>
    <row r="385" spans="1:14">
      <c r="A385" s="87"/>
      <c r="B385" s="28"/>
      <c r="C385" s="28"/>
      <c r="D385" s="28"/>
      <c r="E385" s="28"/>
      <c r="F385" s="45"/>
      <c r="G385" s="45"/>
      <c r="H385" s="45"/>
      <c r="I385" s="45"/>
      <c r="J385" s="45"/>
      <c r="K385" s="45"/>
      <c r="L385" s="33"/>
      <c r="M385" s="28"/>
      <c r="N385" s="79"/>
    </row>
    <row r="386" spans="1:14">
      <c r="A386" s="89" t="s">
        <v>246</v>
      </c>
      <c r="B386" s="28"/>
      <c r="C386" s="28"/>
      <c r="D386" s="28"/>
      <c r="E386" s="28"/>
      <c r="F386" s="45"/>
      <c r="G386" s="45"/>
      <c r="H386" s="45"/>
      <c r="I386" s="45"/>
      <c r="J386" s="45"/>
      <c r="K386" s="45"/>
      <c r="L386" s="33"/>
      <c r="M386" s="37"/>
      <c r="N386" s="79"/>
    </row>
    <row r="387" spans="1:14">
      <c r="A387" s="87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33"/>
      <c r="M387" s="37"/>
      <c r="N387" s="79"/>
    </row>
    <row r="388" spans="1:14">
      <c r="A388" s="87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33"/>
      <c r="M388" s="37"/>
      <c r="N388" s="79"/>
    </row>
    <row r="389" spans="1:14">
      <c r="A389" s="88" t="s">
        <v>285</v>
      </c>
      <c r="B389" s="31"/>
      <c r="C389" s="31"/>
      <c r="D389" s="31"/>
      <c r="E389" s="28"/>
      <c r="F389" s="28"/>
      <c r="G389" s="28"/>
      <c r="H389" s="28"/>
      <c r="I389" s="28"/>
      <c r="J389" s="28"/>
      <c r="K389" s="28"/>
      <c r="L389" s="249"/>
      <c r="M389" s="249"/>
      <c r="N389" s="81"/>
    </row>
    <row r="390" spans="1:14">
      <c r="A390" s="10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176"/>
      <c r="M390" s="176"/>
      <c r="N390" s="81"/>
    </row>
    <row r="391" spans="1:14" ht="12.75" customHeight="1">
      <c r="A391" s="246" t="s">
        <v>319</v>
      </c>
      <c r="B391" s="247"/>
      <c r="C391" s="247"/>
      <c r="D391" s="248"/>
      <c r="E391" s="248"/>
      <c r="F391" s="248"/>
      <c r="G391" s="175"/>
      <c r="H391" s="175"/>
      <c r="I391" s="175"/>
      <c r="J391" s="175"/>
      <c r="K391" s="28"/>
      <c r="L391" s="45"/>
      <c r="M391" s="28"/>
      <c r="N391" s="79"/>
    </row>
    <row r="392" spans="1:14">
      <c r="A392" s="246"/>
      <c r="B392" s="247"/>
      <c r="C392" s="247"/>
      <c r="D392" s="248"/>
      <c r="E392" s="248"/>
      <c r="F392" s="248"/>
      <c r="G392" s="175"/>
      <c r="H392" s="175"/>
      <c r="I392" s="175"/>
      <c r="J392" s="175"/>
      <c r="K392" s="28"/>
      <c r="L392" s="28"/>
      <c r="M392" s="28"/>
      <c r="N392" s="79"/>
    </row>
    <row r="393" spans="1:14" ht="12.75" customHeight="1">
      <c r="A393" s="173"/>
      <c r="B393" s="174"/>
      <c r="C393" s="174"/>
      <c r="D393" s="175"/>
      <c r="E393" s="175"/>
      <c r="F393" s="175"/>
      <c r="G393" s="175"/>
      <c r="H393" s="175"/>
      <c r="I393" s="175"/>
      <c r="J393" s="175"/>
      <c r="K393" s="28"/>
      <c r="L393" s="28"/>
      <c r="M393" s="28"/>
      <c r="N393" s="79"/>
    </row>
    <row r="394" spans="1:14">
      <c r="A394" s="87"/>
      <c r="B394" s="28"/>
      <c r="C394" s="28"/>
      <c r="D394" s="28"/>
      <c r="E394" s="28" t="s">
        <v>278</v>
      </c>
      <c r="F394" s="28"/>
      <c r="G394" s="28"/>
      <c r="H394" s="28"/>
      <c r="I394" s="28"/>
      <c r="J394" s="28"/>
      <c r="K394" s="28"/>
      <c r="L394" s="28"/>
      <c r="M394" s="28"/>
      <c r="N394" s="79"/>
    </row>
    <row r="395" spans="1:14" ht="12.75" customHeight="1">
      <c r="A395" s="87"/>
      <c r="B395" s="28"/>
      <c r="C395" s="28"/>
      <c r="D395" s="28" t="s">
        <v>271</v>
      </c>
      <c r="E395" s="139"/>
      <c r="F395" s="28"/>
      <c r="G395" s="28"/>
      <c r="H395" s="28"/>
      <c r="I395" s="28"/>
      <c r="J395" s="28"/>
      <c r="K395" s="28"/>
      <c r="L395" s="28"/>
      <c r="M395" s="28"/>
      <c r="N395" s="79"/>
    </row>
    <row r="396" spans="1:14">
      <c r="A396" s="87"/>
      <c r="B396" s="28"/>
      <c r="C396" s="28"/>
      <c r="D396" s="28" t="s">
        <v>272</v>
      </c>
      <c r="E396" s="139"/>
      <c r="F396" s="28"/>
      <c r="G396" s="28"/>
      <c r="H396" s="28"/>
      <c r="I396" s="28"/>
      <c r="J396" s="28"/>
      <c r="K396" s="28"/>
      <c r="L396" s="28"/>
      <c r="M396" s="28"/>
      <c r="N396" s="79"/>
    </row>
    <row r="397" spans="1:14">
      <c r="A397" s="87"/>
      <c r="B397" s="28"/>
      <c r="C397" s="28"/>
      <c r="D397" s="28" t="s">
        <v>273</v>
      </c>
      <c r="E397" s="139"/>
      <c r="F397" s="28"/>
      <c r="G397" s="28"/>
      <c r="H397" s="28"/>
      <c r="I397" s="28"/>
      <c r="J397" s="28"/>
      <c r="K397" s="28"/>
      <c r="L397" s="28"/>
      <c r="M397" s="28"/>
      <c r="N397" s="79"/>
    </row>
    <row r="398" spans="1:14">
      <c r="A398" s="87"/>
      <c r="B398" s="28"/>
      <c r="C398" s="28"/>
      <c r="D398" s="28" t="s">
        <v>274</v>
      </c>
      <c r="E398" s="139"/>
      <c r="F398" s="28"/>
      <c r="G398" s="28"/>
      <c r="H398" s="140" t="s">
        <v>324</v>
      </c>
      <c r="I398" s="39"/>
      <c r="J398" s="39"/>
      <c r="K398" s="28"/>
      <c r="L398" s="28" t="s">
        <v>220</v>
      </c>
      <c r="M398" s="28"/>
      <c r="N398" s="79"/>
    </row>
    <row r="399" spans="1:14" ht="12.75" customHeight="1">
      <c r="A399" s="87"/>
      <c r="B399" s="28"/>
      <c r="C399" s="28"/>
      <c r="D399" s="28" t="s">
        <v>275</v>
      </c>
      <c r="E399" s="139"/>
      <c r="F399" s="28"/>
      <c r="G399" s="28"/>
      <c r="H399" s="259" t="str">
        <f>+"El costo del consumo de alimento terminado y complementos alimenticios de una pollita en el mes es de $"&amp;VALUE(D402)&amp;"."</f>
        <v>El costo del consumo de alimento terminado y complementos alimenticios de una pollita en el mes es de $0.</v>
      </c>
      <c r="I399" s="259"/>
      <c r="J399" s="259"/>
      <c r="K399" s="28"/>
      <c r="L399" s="31"/>
      <c r="M399" s="31"/>
      <c r="N399" s="82"/>
    </row>
    <row r="400" spans="1:14">
      <c r="A400" s="87"/>
      <c r="B400" s="28"/>
      <c r="C400" s="28"/>
      <c r="D400" s="28" t="s">
        <v>276</v>
      </c>
      <c r="E400" s="139"/>
      <c r="F400" s="28"/>
      <c r="G400" s="28"/>
      <c r="H400" s="259"/>
      <c r="I400" s="259"/>
      <c r="J400" s="259"/>
      <c r="K400" s="28"/>
      <c r="L400" s="31"/>
      <c r="M400" s="31"/>
      <c r="N400" s="82"/>
    </row>
    <row r="401" spans="1:14" ht="12.75" customHeight="1">
      <c r="A401" s="87"/>
      <c r="B401" s="28"/>
      <c r="C401" s="28"/>
      <c r="D401" s="28"/>
      <c r="E401" s="28"/>
      <c r="F401" s="28"/>
      <c r="G401" s="28"/>
      <c r="H401" s="259"/>
      <c r="I401" s="259"/>
      <c r="J401" s="259"/>
      <c r="K401" s="28"/>
      <c r="L401" s="31"/>
      <c r="M401" s="31"/>
      <c r="N401" s="82"/>
    </row>
    <row r="402" spans="1:14">
      <c r="A402" s="116" t="s">
        <v>295</v>
      </c>
      <c r="B402" s="84"/>
      <c r="C402" s="28" t="s">
        <v>221</v>
      </c>
      <c r="D402" s="136">
        <f>IF(SUM(E395:E400)=0,,AVERAGE(E395:E400))</f>
        <v>0</v>
      </c>
      <c r="E402" s="93"/>
      <c r="F402" s="92"/>
      <c r="G402" s="92"/>
      <c r="H402" s="259"/>
      <c r="I402" s="259"/>
      <c r="J402" s="259"/>
      <c r="K402" s="28"/>
      <c r="L402" s="117"/>
      <c r="M402" s="117"/>
      <c r="N402" s="118"/>
    </row>
    <row r="403" spans="1:14">
      <c r="A403" s="115"/>
      <c r="B403" s="84"/>
      <c r="C403" s="28"/>
      <c r="D403" s="93"/>
      <c r="E403" s="93"/>
      <c r="F403" s="32"/>
      <c r="G403" s="32"/>
      <c r="H403" s="32"/>
      <c r="I403" s="32"/>
      <c r="J403" s="32"/>
      <c r="K403" s="113"/>
      <c r="L403" s="117"/>
      <c r="M403" s="117"/>
      <c r="N403" s="118"/>
    </row>
    <row r="404" spans="1:14">
      <c r="A404" s="87"/>
      <c r="B404" s="28"/>
      <c r="C404" s="28"/>
      <c r="D404" s="92"/>
      <c r="E404" s="179"/>
      <c r="F404" s="45"/>
      <c r="G404" s="45"/>
      <c r="H404" s="45"/>
      <c r="I404" s="45"/>
      <c r="J404" s="45"/>
      <c r="K404" s="45"/>
      <c r="L404" s="31"/>
      <c r="M404" s="31"/>
      <c r="N404" s="82"/>
    </row>
    <row r="405" spans="1:14">
      <c r="A405" s="87"/>
      <c r="B405" s="28"/>
      <c r="C405" s="28"/>
      <c r="D405" s="32"/>
      <c r="E405" s="34"/>
      <c r="F405" s="45"/>
      <c r="G405" s="45"/>
      <c r="H405" s="45"/>
      <c r="I405" s="45"/>
      <c r="J405" s="45"/>
      <c r="K405" s="45"/>
      <c r="L405" s="28"/>
      <c r="M405" s="28"/>
      <c r="N405" s="79"/>
    </row>
    <row r="406" spans="1:14">
      <c r="A406" s="89" t="s">
        <v>246</v>
      </c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79"/>
    </row>
    <row r="407" spans="1:14">
      <c r="A407" s="47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79"/>
    </row>
    <row r="408" spans="1:14">
      <c r="A408" s="87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79"/>
    </row>
    <row r="409" spans="1:14">
      <c r="A409" s="88" t="s">
        <v>287</v>
      </c>
      <c r="B409" s="31"/>
      <c r="C409" s="31"/>
      <c r="D409" s="31"/>
      <c r="E409" s="28"/>
      <c r="F409" s="28"/>
      <c r="G409" s="28"/>
      <c r="H409" s="28"/>
      <c r="I409" s="28"/>
      <c r="J409" s="28"/>
      <c r="K409" s="28"/>
      <c r="L409" s="249"/>
      <c r="M409" s="249"/>
      <c r="N409" s="81"/>
    </row>
    <row r="410" spans="1:14">
      <c r="A410" s="10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176"/>
      <c r="M410" s="176"/>
      <c r="N410" s="81"/>
    </row>
    <row r="411" spans="1:14" ht="12.75" customHeight="1">
      <c r="A411" s="260" t="s">
        <v>320</v>
      </c>
      <c r="B411" s="261"/>
      <c r="C411" s="261"/>
      <c r="D411" s="262"/>
      <c r="E411" s="262"/>
      <c r="F411" s="262"/>
      <c r="G411" s="178"/>
      <c r="H411" s="178"/>
      <c r="I411" s="178"/>
      <c r="J411" s="178"/>
      <c r="K411" s="28"/>
      <c r="L411" s="45"/>
      <c r="M411" s="28"/>
      <c r="N411" s="79"/>
    </row>
    <row r="412" spans="1:14">
      <c r="A412" s="260"/>
      <c r="B412" s="261"/>
      <c r="C412" s="261"/>
      <c r="D412" s="262"/>
      <c r="E412" s="262"/>
      <c r="F412" s="262"/>
      <c r="G412" s="178"/>
      <c r="H412" s="178"/>
      <c r="I412" s="178"/>
      <c r="J412" s="178"/>
      <c r="K412" s="28"/>
      <c r="L412" s="28"/>
      <c r="M412" s="28"/>
      <c r="N412" s="79"/>
    </row>
    <row r="413" spans="1:14" ht="12.75" customHeight="1">
      <c r="A413" s="173"/>
      <c r="B413" s="174"/>
      <c r="C413" s="174"/>
      <c r="D413" s="175"/>
      <c r="E413" s="175"/>
      <c r="F413" s="175"/>
      <c r="G413" s="175"/>
      <c r="H413" s="175"/>
      <c r="I413" s="175"/>
      <c r="J413" s="175"/>
      <c r="K413" s="28"/>
      <c r="L413" s="28"/>
      <c r="M413" s="28"/>
      <c r="N413" s="79"/>
    </row>
    <row r="414" spans="1:14">
      <c r="A414" s="87"/>
      <c r="B414" s="28"/>
      <c r="C414" s="28"/>
      <c r="D414" s="28"/>
      <c r="E414" s="28" t="s">
        <v>279</v>
      </c>
      <c r="F414" s="28"/>
      <c r="G414" s="28"/>
      <c r="H414" s="28"/>
      <c r="I414" s="28"/>
      <c r="J414" s="28"/>
      <c r="K414" s="28"/>
      <c r="L414" s="28"/>
      <c r="M414" s="28"/>
      <c r="N414" s="79"/>
    </row>
    <row r="415" spans="1:14">
      <c r="A415" s="87"/>
      <c r="B415" s="28"/>
      <c r="C415" s="28"/>
      <c r="D415" s="28" t="s">
        <v>271</v>
      </c>
      <c r="E415" s="139"/>
      <c r="F415" s="28"/>
      <c r="G415" s="28"/>
      <c r="H415" s="28"/>
      <c r="I415" s="28"/>
      <c r="J415" s="28"/>
      <c r="K415" s="28"/>
      <c r="L415" s="28"/>
      <c r="M415" s="28"/>
      <c r="N415" s="79"/>
    </row>
    <row r="416" spans="1:14">
      <c r="A416" s="87"/>
      <c r="B416" s="28"/>
      <c r="C416" s="28"/>
      <c r="D416" s="28" t="s">
        <v>272</v>
      </c>
      <c r="E416" s="139"/>
      <c r="F416" s="28"/>
      <c r="G416" s="28"/>
      <c r="H416" s="28"/>
      <c r="I416" s="28"/>
      <c r="J416" s="28"/>
      <c r="K416" s="28"/>
      <c r="L416" s="28"/>
      <c r="M416" s="28"/>
      <c r="N416" s="79"/>
    </row>
    <row r="417" spans="1:14">
      <c r="A417" s="87"/>
      <c r="B417" s="28"/>
      <c r="C417" s="28"/>
      <c r="D417" s="28" t="s">
        <v>273</v>
      </c>
      <c r="E417" s="139"/>
      <c r="F417" s="28"/>
      <c r="G417" s="28"/>
      <c r="H417" s="28"/>
      <c r="I417" s="28"/>
      <c r="J417" s="28"/>
      <c r="K417" s="28"/>
      <c r="L417" s="28"/>
      <c r="M417" s="28"/>
      <c r="N417" s="79"/>
    </row>
    <row r="418" spans="1:14">
      <c r="A418" s="87"/>
      <c r="B418" s="28"/>
      <c r="C418" s="28"/>
      <c r="D418" s="28" t="s">
        <v>274</v>
      </c>
      <c r="E418" s="139"/>
      <c r="F418" s="28"/>
      <c r="G418" s="28"/>
      <c r="H418" s="140" t="s">
        <v>324</v>
      </c>
      <c r="I418" s="39"/>
      <c r="J418" s="39"/>
      <c r="K418" s="28"/>
      <c r="L418" s="28" t="s">
        <v>220</v>
      </c>
      <c r="M418" s="28"/>
      <c r="N418" s="79"/>
    </row>
    <row r="419" spans="1:14" ht="12.75" customHeight="1">
      <c r="A419" s="87"/>
      <c r="B419" s="28"/>
      <c r="C419" s="28"/>
      <c r="D419" s="28" t="s">
        <v>275</v>
      </c>
      <c r="E419" s="139"/>
      <c r="F419" s="28"/>
      <c r="G419" s="28"/>
      <c r="H419" s="259" t="str">
        <f>+"El costo del medicamento preventivo para una pollita en el mes es de $"&amp;VALUE(D422)&amp;"."</f>
        <v>El costo del medicamento preventivo para una pollita en el mes es de $0.</v>
      </c>
      <c r="I419" s="259"/>
      <c r="J419" s="259"/>
      <c r="K419" s="28"/>
      <c r="L419" s="31"/>
      <c r="M419" s="31"/>
      <c r="N419" s="82"/>
    </row>
    <row r="420" spans="1:14">
      <c r="A420" s="87"/>
      <c r="B420" s="28"/>
      <c r="C420" s="28"/>
      <c r="D420" s="28" t="s">
        <v>276</v>
      </c>
      <c r="E420" s="139"/>
      <c r="F420" s="28"/>
      <c r="G420" s="28"/>
      <c r="H420" s="259"/>
      <c r="I420" s="259"/>
      <c r="J420" s="259"/>
      <c r="K420" s="28"/>
      <c r="L420" s="31"/>
      <c r="M420" s="31"/>
      <c r="N420" s="82"/>
    </row>
    <row r="421" spans="1:14" ht="12.75" customHeight="1">
      <c r="A421" s="87"/>
      <c r="B421" s="28"/>
      <c r="C421" s="28"/>
      <c r="D421" s="28"/>
      <c r="E421" s="28"/>
      <c r="F421" s="28"/>
      <c r="G421" s="28"/>
      <c r="H421" s="259"/>
      <c r="I421" s="259"/>
      <c r="J421" s="259"/>
      <c r="K421" s="28"/>
      <c r="L421" s="31"/>
      <c r="M421" s="31"/>
      <c r="N421" s="82"/>
    </row>
    <row r="422" spans="1:14">
      <c r="A422" s="116" t="s">
        <v>296</v>
      </c>
      <c r="B422" s="93"/>
      <c r="C422" s="28" t="s">
        <v>221</v>
      </c>
      <c r="D422" s="136">
        <f>IF(SUM(E415:E420)=0,,AVERAGE(E415:E420))</f>
        <v>0</v>
      </c>
      <c r="E422" s="93"/>
      <c r="F422" s="33"/>
      <c r="G422" s="33"/>
      <c r="H422" s="259"/>
      <c r="I422" s="259"/>
      <c r="J422" s="259"/>
      <c r="K422" s="28"/>
      <c r="L422" s="31"/>
      <c r="M422" s="31"/>
      <c r="N422" s="82"/>
    </row>
    <row r="423" spans="1:14">
      <c r="A423" s="116"/>
      <c r="B423" s="93"/>
      <c r="C423" s="28"/>
      <c r="D423" s="93"/>
      <c r="E423" s="93"/>
      <c r="F423" s="33"/>
      <c r="G423" s="33"/>
      <c r="H423" s="33"/>
      <c r="I423" s="33"/>
      <c r="J423" s="33"/>
      <c r="K423" s="113"/>
      <c r="L423" s="31"/>
      <c r="M423" s="31"/>
      <c r="N423" s="82"/>
    </row>
    <row r="424" spans="1:14">
      <c r="A424" s="87"/>
      <c r="B424" s="28"/>
      <c r="C424" s="28"/>
      <c r="D424" s="179"/>
      <c r="E424" s="179"/>
      <c r="F424" s="179"/>
      <c r="G424" s="179"/>
      <c r="H424" s="179"/>
      <c r="I424" s="179"/>
      <c r="J424" s="179"/>
      <c r="K424" s="48"/>
      <c r="L424" s="31"/>
      <c r="M424" s="31"/>
      <c r="N424" s="82"/>
    </row>
    <row r="425" spans="1:14">
      <c r="A425" s="47"/>
      <c r="B425" s="28"/>
      <c r="C425" s="28"/>
      <c r="D425" s="28"/>
      <c r="E425" s="28"/>
      <c r="F425" s="45"/>
      <c r="G425" s="45"/>
      <c r="H425" s="45"/>
      <c r="I425" s="45"/>
      <c r="J425" s="45"/>
      <c r="K425" s="45"/>
      <c r="L425" s="31"/>
      <c r="M425" s="31"/>
      <c r="N425" s="82"/>
    </row>
    <row r="426" spans="1:14">
      <c r="A426" s="89" t="s">
        <v>246</v>
      </c>
      <c r="B426" s="39"/>
      <c r="C426" s="39"/>
      <c r="D426" s="28"/>
      <c r="E426" s="38"/>
      <c r="F426" s="45"/>
      <c r="G426" s="45"/>
      <c r="H426" s="45"/>
      <c r="I426" s="45"/>
      <c r="J426" s="45"/>
      <c r="K426" s="45"/>
      <c r="L426" s="39"/>
      <c r="M426" s="39"/>
      <c r="N426" s="80"/>
    </row>
    <row r="427" spans="1:14">
      <c r="A427" s="91"/>
      <c r="B427" s="39"/>
      <c r="C427" s="39"/>
      <c r="D427" s="28"/>
      <c r="E427" s="38"/>
      <c r="F427" s="33"/>
      <c r="G427" s="33"/>
      <c r="H427" s="33"/>
      <c r="I427" s="33"/>
      <c r="J427" s="33"/>
      <c r="K427" s="83"/>
      <c r="L427" s="39"/>
      <c r="M427" s="39"/>
      <c r="N427" s="80"/>
    </row>
    <row r="428" spans="1:14">
      <c r="A428" s="91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80"/>
    </row>
    <row r="429" spans="1:14">
      <c r="A429" s="88" t="s">
        <v>286</v>
      </c>
      <c r="B429" s="31"/>
      <c r="C429" s="31"/>
      <c r="D429" s="31"/>
      <c r="E429" s="28"/>
      <c r="F429" s="28"/>
      <c r="G429" s="28"/>
      <c r="H429" s="28"/>
      <c r="I429" s="28"/>
      <c r="J429" s="28"/>
      <c r="K429" s="28"/>
      <c r="L429" s="249"/>
      <c r="M429" s="249"/>
      <c r="N429" s="81"/>
    </row>
    <row r="430" spans="1:14">
      <c r="A430" s="10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176"/>
      <c r="M430" s="176"/>
      <c r="N430" s="81"/>
    </row>
    <row r="431" spans="1:14" ht="12.75" customHeight="1">
      <c r="A431" s="260" t="s">
        <v>321</v>
      </c>
      <c r="B431" s="261"/>
      <c r="C431" s="261"/>
      <c r="D431" s="262"/>
      <c r="E431" s="262"/>
      <c r="F431" s="262"/>
      <c r="G431" s="178"/>
      <c r="H431" s="178"/>
      <c r="I431" s="178"/>
      <c r="J431" s="178"/>
      <c r="K431" s="28"/>
      <c r="L431" s="45"/>
      <c r="M431" s="28"/>
      <c r="N431" s="79"/>
    </row>
    <row r="432" spans="1:14">
      <c r="A432" s="260"/>
      <c r="B432" s="261"/>
      <c r="C432" s="261"/>
      <c r="D432" s="262"/>
      <c r="E432" s="262"/>
      <c r="F432" s="262"/>
      <c r="G432" s="178"/>
      <c r="H432" s="178"/>
      <c r="I432" s="178"/>
      <c r="J432" s="178"/>
      <c r="K432" s="28"/>
      <c r="L432" s="28"/>
      <c r="M432" s="28"/>
      <c r="N432" s="79"/>
    </row>
    <row r="433" spans="1:14" ht="12.75" customHeight="1">
      <c r="A433" s="173"/>
      <c r="B433" s="174"/>
      <c r="C433" s="174"/>
      <c r="D433" s="175"/>
      <c r="E433" s="175"/>
      <c r="F433" s="175"/>
      <c r="G433" s="175"/>
      <c r="H433" s="175"/>
      <c r="I433" s="175"/>
      <c r="J433" s="175"/>
      <c r="K433" s="28"/>
      <c r="L433" s="28"/>
      <c r="M433" s="28"/>
      <c r="N433" s="79"/>
    </row>
    <row r="434" spans="1:14">
      <c r="A434" s="87"/>
      <c r="B434" s="28"/>
      <c r="C434" s="28"/>
      <c r="D434" s="28"/>
      <c r="E434" s="28" t="s">
        <v>280</v>
      </c>
      <c r="F434" s="28"/>
      <c r="G434" s="28"/>
      <c r="H434" s="28"/>
      <c r="I434" s="28"/>
      <c r="J434" s="28"/>
      <c r="K434" s="28"/>
      <c r="L434" s="28"/>
      <c r="M434" s="28"/>
      <c r="N434" s="79"/>
    </row>
    <row r="435" spans="1:14">
      <c r="A435" s="87"/>
      <c r="B435" s="28"/>
      <c r="C435" s="28"/>
      <c r="D435" s="28" t="s">
        <v>271</v>
      </c>
      <c r="E435" s="139"/>
      <c r="F435" s="28"/>
      <c r="G435" s="28"/>
      <c r="H435" s="28"/>
      <c r="I435" s="28"/>
      <c r="J435" s="28"/>
      <c r="K435" s="28"/>
      <c r="L435" s="28"/>
      <c r="M435" s="28"/>
      <c r="N435" s="79"/>
    </row>
    <row r="436" spans="1:14">
      <c r="A436" s="87"/>
      <c r="B436" s="28"/>
      <c r="C436" s="28"/>
      <c r="D436" s="28" t="s">
        <v>272</v>
      </c>
      <c r="E436" s="139"/>
      <c r="F436" s="28"/>
      <c r="G436" s="28"/>
      <c r="H436" s="28"/>
      <c r="I436" s="28"/>
      <c r="J436" s="28"/>
      <c r="K436" s="28"/>
      <c r="L436" s="28"/>
      <c r="M436" s="28"/>
      <c r="N436" s="79"/>
    </row>
    <row r="437" spans="1:14">
      <c r="A437" s="87"/>
      <c r="B437" s="28"/>
      <c r="C437" s="28"/>
      <c r="D437" s="28" t="s">
        <v>273</v>
      </c>
      <c r="E437" s="139"/>
      <c r="F437" s="28"/>
      <c r="G437" s="28"/>
      <c r="H437" s="28"/>
      <c r="I437" s="28"/>
      <c r="J437" s="28"/>
      <c r="K437" s="28"/>
      <c r="L437" s="28"/>
      <c r="M437" s="28"/>
      <c r="N437" s="79"/>
    </row>
    <row r="438" spans="1:14">
      <c r="A438" s="87"/>
      <c r="B438" s="28"/>
      <c r="C438" s="28"/>
      <c r="D438" s="28" t="s">
        <v>274</v>
      </c>
      <c r="E438" s="139"/>
      <c r="F438" s="28"/>
      <c r="G438" s="28"/>
      <c r="H438" s="140" t="s">
        <v>324</v>
      </c>
      <c r="I438" s="39"/>
      <c r="J438" s="39"/>
      <c r="K438" s="28"/>
      <c r="L438" s="28" t="s">
        <v>220</v>
      </c>
      <c r="M438" s="28"/>
      <c r="N438" s="79"/>
    </row>
    <row r="439" spans="1:14" ht="12.75" customHeight="1">
      <c r="A439" s="87"/>
      <c r="B439" s="28"/>
      <c r="C439" s="28"/>
      <c r="D439" s="28" t="s">
        <v>275</v>
      </c>
      <c r="E439" s="139"/>
      <c r="F439" s="28"/>
      <c r="G439" s="28"/>
      <c r="H439" s="259" t="str">
        <f>+"El costo del material veterinario para una pollita en el mes es de $"&amp;VALUE(D442)&amp;"."</f>
        <v>El costo del material veterinario para una pollita en el mes es de $0.</v>
      </c>
      <c r="I439" s="259"/>
      <c r="J439" s="259"/>
      <c r="K439" s="28"/>
      <c r="L439" s="31"/>
      <c r="M439" s="31"/>
      <c r="N439" s="82"/>
    </row>
    <row r="440" spans="1:14">
      <c r="A440" s="87"/>
      <c r="B440" s="28"/>
      <c r="C440" s="28"/>
      <c r="D440" s="28" t="s">
        <v>276</v>
      </c>
      <c r="E440" s="139"/>
      <c r="F440" s="28"/>
      <c r="G440" s="28"/>
      <c r="H440" s="259"/>
      <c r="I440" s="259"/>
      <c r="J440" s="259"/>
      <c r="K440" s="28"/>
      <c r="L440" s="31"/>
      <c r="M440" s="31"/>
      <c r="N440" s="82"/>
    </row>
    <row r="441" spans="1:14" ht="12.75" customHeight="1">
      <c r="A441" s="87"/>
      <c r="B441" s="28"/>
      <c r="C441" s="28"/>
      <c r="D441" s="28"/>
      <c r="E441" s="28"/>
      <c r="F441" s="28"/>
      <c r="G441" s="28"/>
      <c r="H441" s="259"/>
      <c r="I441" s="259"/>
      <c r="J441" s="259"/>
      <c r="K441" s="28"/>
      <c r="L441" s="31"/>
      <c r="M441" s="31"/>
      <c r="N441" s="82"/>
    </row>
    <row r="442" spans="1:14">
      <c r="A442" s="116" t="s">
        <v>297</v>
      </c>
      <c r="B442" s="93"/>
      <c r="C442" s="28" t="s">
        <v>221</v>
      </c>
      <c r="D442" s="136">
        <f>IF(SUM(E435:E440)=0,,AVERAGE(E435:E440))</f>
        <v>0</v>
      </c>
      <c r="E442" s="93"/>
      <c r="F442" s="33"/>
      <c r="G442" s="33"/>
      <c r="H442" s="259"/>
      <c r="I442" s="259"/>
      <c r="J442" s="259"/>
      <c r="K442" s="28"/>
      <c r="L442" s="31"/>
      <c r="M442" s="31"/>
      <c r="N442" s="82"/>
    </row>
    <row r="443" spans="1:14">
      <c r="A443" s="116"/>
      <c r="B443" s="93"/>
      <c r="C443" s="28"/>
      <c r="D443" s="93"/>
      <c r="E443" s="93"/>
      <c r="F443" s="33"/>
      <c r="G443" s="33"/>
      <c r="H443" s="33"/>
      <c r="I443" s="33"/>
      <c r="J443" s="33"/>
      <c r="K443" s="113"/>
      <c r="L443" s="31"/>
      <c r="M443" s="31"/>
      <c r="N443" s="82"/>
    </row>
    <row r="444" spans="1:14">
      <c r="A444" s="87"/>
      <c r="B444" s="28"/>
      <c r="C444" s="28"/>
      <c r="D444" s="179"/>
      <c r="E444" s="179"/>
      <c r="F444" s="179"/>
      <c r="G444" s="179"/>
      <c r="H444" s="179"/>
      <c r="I444" s="179"/>
      <c r="J444" s="179"/>
      <c r="K444" s="48"/>
      <c r="L444" s="31"/>
      <c r="M444" s="31"/>
      <c r="N444" s="82"/>
    </row>
    <row r="445" spans="1:14">
      <c r="A445" s="47"/>
      <c r="B445" s="28"/>
      <c r="C445" s="28"/>
      <c r="D445" s="28"/>
      <c r="E445" s="28"/>
      <c r="F445" s="45"/>
      <c r="G445" s="45"/>
      <c r="H445" s="45"/>
      <c r="I445" s="45"/>
      <c r="J445" s="45"/>
      <c r="K445" s="45"/>
      <c r="L445" s="31"/>
      <c r="M445" s="31"/>
      <c r="N445" s="82"/>
    </row>
    <row r="446" spans="1:14">
      <c r="A446" s="89" t="s">
        <v>246</v>
      </c>
      <c r="B446" s="39"/>
      <c r="C446" s="39"/>
      <c r="D446" s="28"/>
      <c r="E446" s="38"/>
      <c r="F446" s="45"/>
      <c r="G446" s="45"/>
      <c r="H446" s="45"/>
      <c r="I446" s="45"/>
      <c r="J446" s="45"/>
      <c r="K446" s="45"/>
      <c r="L446" s="39"/>
      <c r="M446" s="39"/>
      <c r="N446" s="80"/>
    </row>
    <row r="447" spans="1:14">
      <c r="A447" s="91"/>
      <c r="B447" s="39"/>
      <c r="C447" s="39"/>
      <c r="D447" s="28"/>
      <c r="E447" s="38"/>
      <c r="F447" s="33"/>
      <c r="G447" s="33"/>
      <c r="H447" s="33"/>
      <c r="I447" s="33"/>
      <c r="J447" s="33"/>
      <c r="K447" s="83"/>
      <c r="L447" s="39"/>
      <c r="M447" s="39"/>
      <c r="N447" s="80"/>
    </row>
    <row r="448" spans="1:14">
      <c r="A448" s="91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80"/>
    </row>
    <row r="449" spans="1:14">
      <c r="A449" s="88" t="s">
        <v>288</v>
      </c>
      <c r="B449" s="31"/>
      <c r="C449" s="31"/>
      <c r="D449" s="31"/>
      <c r="E449" s="28"/>
      <c r="F449" s="28"/>
      <c r="G449" s="28"/>
      <c r="H449" s="28"/>
      <c r="I449" s="28"/>
      <c r="J449" s="28"/>
      <c r="K449" s="28"/>
      <c r="L449" s="249"/>
      <c r="M449" s="249"/>
      <c r="N449" s="81"/>
    </row>
    <row r="450" spans="1:14">
      <c r="A450" s="10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176"/>
      <c r="M450" s="176"/>
      <c r="N450" s="81"/>
    </row>
    <row r="451" spans="1:14" ht="12.75" customHeight="1">
      <c r="A451" s="260" t="s">
        <v>322</v>
      </c>
      <c r="B451" s="261"/>
      <c r="C451" s="261"/>
      <c r="D451" s="262"/>
      <c r="E451" s="262"/>
      <c r="F451" s="262"/>
      <c r="G451" s="178"/>
      <c r="H451" s="178"/>
      <c r="I451" s="178"/>
      <c r="J451" s="178"/>
      <c r="K451" s="28"/>
      <c r="L451" s="45"/>
      <c r="M451" s="28"/>
      <c r="N451" s="79"/>
    </row>
    <row r="452" spans="1:14">
      <c r="A452" s="260"/>
      <c r="B452" s="261"/>
      <c r="C452" s="261"/>
      <c r="D452" s="262"/>
      <c r="E452" s="262"/>
      <c r="F452" s="262"/>
      <c r="G452" s="178"/>
      <c r="H452" s="178"/>
      <c r="I452" s="178"/>
      <c r="J452" s="178"/>
      <c r="K452" s="28"/>
      <c r="L452" s="28"/>
      <c r="M452" s="28"/>
      <c r="N452" s="79"/>
    </row>
    <row r="453" spans="1:14" ht="12.75" customHeight="1">
      <c r="A453" s="173"/>
      <c r="B453" s="174"/>
      <c r="C453" s="174"/>
      <c r="D453" s="175"/>
      <c r="E453" s="175"/>
      <c r="F453" s="175"/>
      <c r="G453" s="175"/>
      <c r="H453" s="175"/>
      <c r="I453" s="175"/>
      <c r="J453" s="175"/>
      <c r="K453" s="28"/>
      <c r="L453" s="28"/>
      <c r="M453" s="28"/>
      <c r="N453" s="79"/>
    </row>
    <row r="454" spans="1:14">
      <c r="A454" s="87"/>
      <c r="B454" s="28"/>
      <c r="C454" s="28"/>
      <c r="D454" s="28"/>
      <c r="E454" s="28" t="s">
        <v>289</v>
      </c>
      <c r="F454" s="28"/>
      <c r="G454" s="28"/>
      <c r="H454" s="28"/>
      <c r="I454" s="28"/>
      <c r="J454" s="28"/>
      <c r="K454" s="28"/>
      <c r="L454" s="28"/>
      <c r="M454" s="28"/>
      <c r="N454" s="79"/>
    </row>
    <row r="455" spans="1:14">
      <c r="A455" s="87"/>
      <c r="B455" s="28"/>
      <c r="C455" s="28"/>
      <c r="D455" s="28" t="s">
        <v>271</v>
      </c>
      <c r="E455" s="139"/>
      <c r="F455" s="28"/>
      <c r="G455" s="28"/>
      <c r="H455" s="28"/>
      <c r="I455" s="28"/>
      <c r="J455" s="28"/>
      <c r="K455" s="28"/>
      <c r="L455" s="28"/>
      <c r="M455" s="28"/>
      <c r="N455" s="79"/>
    </row>
    <row r="456" spans="1:14">
      <c r="A456" s="87"/>
      <c r="B456" s="28"/>
      <c r="C456" s="28"/>
      <c r="D456" s="28" t="s">
        <v>272</v>
      </c>
      <c r="E456" s="139"/>
      <c r="F456" s="28"/>
      <c r="G456" s="28"/>
      <c r="H456" s="28"/>
      <c r="I456" s="28"/>
      <c r="J456" s="28"/>
      <c r="K456" s="28"/>
      <c r="L456" s="28"/>
      <c r="M456" s="28"/>
      <c r="N456" s="79"/>
    </row>
    <row r="457" spans="1:14">
      <c r="A457" s="87"/>
      <c r="B457" s="28"/>
      <c r="C457" s="28"/>
      <c r="D457" s="28" t="s">
        <v>273</v>
      </c>
      <c r="E457" s="139"/>
      <c r="F457" s="28"/>
      <c r="G457" s="28"/>
      <c r="H457" s="28"/>
      <c r="I457" s="28"/>
      <c r="J457" s="28"/>
      <c r="K457" s="28"/>
      <c r="L457" s="28"/>
      <c r="M457" s="28"/>
      <c r="N457" s="79"/>
    </row>
    <row r="458" spans="1:14">
      <c r="A458" s="87"/>
      <c r="B458" s="28"/>
      <c r="C458" s="28"/>
      <c r="D458" s="28" t="s">
        <v>274</v>
      </c>
      <c r="E458" s="139"/>
      <c r="F458" s="28"/>
      <c r="G458" s="28"/>
      <c r="H458" s="140" t="s">
        <v>324</v>
      </c>
      <c r="I458" s="39"/>
      <c r="J458" s="39"/>
      <c r="K458" s="28"/>
      <c r="L458" s="28" t="s">
        <v>220</v>
      </c>
      <c r="M458" s="28"/>
      <c r="N458" s="79"/>
    </row>
    <row r="459" spans="1:14" ht="12.75" customHeight="1">
      <c r="A459" s="87"/>
      <c r="B459" s="28"/>
      <c r="C459" s="28"/>
      <c r="D459" s="28" t="s">
        <v>275</v>
      </c>
      <c r="E459" s="139"/>
      <c r="F459" s="28"/>
      <c r="G459" s="28"/>
      <c r="H459" s="259" t="str">
        <f>+"Los gasto directos para una pollita en el mes es de $"&amp;VALUE(D462)&amp;"."</f>
        <v>Los gasto directos para una pollita en el mes es de $0.</v>
      </c>
      <c r="I459" s="259"/>
      <c r="J459" s="259"/>
      <c r="K459" s="28"/>
      <c r="L459" s="31"/>
      <c r="M459" s="31"/>
      <c r="N459" s="82"/>
    </row>
    <row r="460" spans="1:14">
      <c r="A460" s="87"/>
      <c r="B460" s="28"/>
      <c r="C460" s="28"/>
      <c r="D460" s="28" t="s">
        <v>276</v>
      </c>
      <c r="E460" s="139"/>
      <c r="F460" s="28"/>
      <c r="G460" s="28"/>
      <c r="H460" s="259"/>
      <c r="I460" s="259"/>
      <c r="J460" s="259"/>
      <c r="K460" s="28"/>
      <c r="L460" s="31"/>
      <c r="M460" s="31"/>
      <c r="N460" s="82"/>
    </row>
    <row r="461" spans="1:14" ht="12.75" customHeight="1">
      <c r="A461" s="87"/>
      <c r="B461" s="28"/>
      <c r="C461" s="28"/>
      <c r="D461" s="28"/>
      <c r="E461" s="28"/>
      <c r="F461" s="28"/>
      <c r="G461" s="28"/>
      <c r="H461" s="259"/>
      <c r="I461" s="259"/>
      <c r="J461" s="259"/>
      <c r="K461" s="28"/>
      <c r="L461" s="31"/>
      <c r="M461" s="31"/>
      <c r="N461" s="82"/>
    </row>
    <row r="462" spans="1:14">
      <c r="A462" s="263" t="s">
        <v>288</v>
      </c>
      <c r="B462" s="264"/>
      <c r="C462" s="28" t="s">
        <v>221</v>
      </c>
      <c r="D462" s="136">
        <f>IF(SUM(E455:E460)=0,,AVERAGE(E455:E460))</f>
        <v>0</v>
      </c>
      <c r="E462" s="93"/>
      <c r="F462" s="33"/>
      <c r="G462" s="33"/>
      <c r="H462" s="259"/>
      <c r="I462" s="259"/>
      <c r="J462" s="259"/>
      <c r="K462" s="28"/>
      <c r="L462" s="31"/>
      <c r="M462" s="31"/>
      <c r="N462" s="82"/>
    </row>
    <row r="463" spans="1:14">
      <c r="A463" s="87"/>
      <c r="B463" s="28"/>
      <c r="C463" s="28"/>
      <c r="D463" s="93"/>
      <c r="E463" s="93"/>
      <c r="F463" s="33"/>
      <c r="G463" s="33"/>
      <c r="H463" s="33"/>
      <c r="I463" s="33"/>
      <c r="J463" s="33"/>
      <c r="K463" s="113"/>
      <c r="L463" s="31"/>
      <c r="M463" s="31"/>
      <c r="N463" s="82"/>
    </row>
    <row r="464" spans="1:14">
      <c r="A464" s="87"/>
      <c r="B464" s="28"/>
      <c r="C464" s="28"/>
      <c r="D464" s="179"/>
      <c r="E464" s="179"/>
      <c r="F464" s="179"/>
      <c r="G464" s="179"/>
      <c r="H464" s="179"/>
      <c r="I464" s="179"/>
      <c r="J464" s="179"/>
      <c r="K464" s="48"/>
      <c r="L464" s="31"/>
      <c r="M464" s="31"/>
      <c r="N464" s="82"/>
    </row>
    <row r="465" spans="1:14">
      <c r="A465" s="47"/>
      <c r="B465" s="28"/>
      <c r="C465" s="28"/>
      <c r="D465" s="28"/>
      <c r="E465" s="28"/>
      <c r="F465" s="45"/>
      <c r="G465" s="45"/>
      <c r="H465" s="45"/>
      <c r="I465" s="45"/>
      <c r="J465" s="45"/>
      <c r="K465" s="45"/>
      <c r="L465" s="28"/>
      <c r="M465" s="28"/>
      <c r="N465" s="79"/>
    </row>
    <row r="466" spans="1:14">
      <c r="A466" s="89" t="s">
        <v>246</v>
      </c>
      <c r="B466" s="39"/>
      <c r="C466" s="39"/>
      <c r="D466" s="28"/>
      <c r="E466" s="38"/>
      <c r="F466" s="45"/>
      <c r="G466" s="45"/>
      <c r="H466" s="45"/>
      <c r="I466" s="45"/>
      <c r="J466" s="45"/>
      <c r="K466" s="45"/>
      <c r="L466" s="39"/>
      <c r="M466" s="39"/>
      <c r="N466" s="80"/>
    </row>
    <row r="467" spans="1:14">
      <c r="A467" s="91"/>
      <c r="B467" s="39"/>
      <c r="C467" s="39"/>
      <c r="D467" s="28"/>
      <c r="E467" s="38"/>
      <c r="F467" s="33"/>
      <c r="G467" s="33"/>
      <c r="H467" s="33"/>
      <c r="I467" s="33"/>
      <c r="J467" s="33"/>
      <c r="K467" s="83"/>
      <c r="L467" s="39"/>
      <c r="M467" s="39"/>
      <c r="N467" s="80"/>
    </row>
    <row r="468" spans="1:14">
      <c r="A468" s="91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80"/>
    </row>
    <row r="469" spans="1:14">
      <c r="A469" s="88" t="s">
        <v>290</v>
      </c>
      <c r="B469" s="31"/>
      <c r="C469" s="31"/>
      <c r="D469" s="31"/>
      <c r="E469" s="28"/>
      <c r="F469" s="28"/>
      <c r="G469" s="28"/>
      <c r="H469" s="28"/>
      <c r="I469" s="28"/>
      <c r="J469" s="28"/>
      <c r="K469" s="28"/>
      <c r="L469" s="249"/>
      <c r="M469" s="249"/>
      <c r="N469" s="81"/>
    </row>
    <row r="470" spans="1:14">
      <c r="A470" s="10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176"/>
      <c r="M470" s="176"/>
      <c r="N470" s="81"/>
    </row>
    <row r="471" spans="1:14" ht="12.75" customHeight="1">
      <c r="A471" s="260" t="s">
        <v>323</v>
      </c>
      <c r="B471" s="261"/>
      <c r="C471" s="261"/>
      <c r="D471" s="262"/>
      <c r="E471" s="262"/>
      <c r="F471" s="262"/>
      <c r="G471" s="178"/>
      <c r="H471" s="178"/>
      <c r="I471" s="178"/>
      <c r="J471" s="178"/>
      <c r="K471" s="28"/>
      <c r="L471" s="28"/>
      <c r="M471" s="28"/>
      <c r="N471" s="79"/>
    </row>
    <row r="472" spans="1:14">
      <c r="A472" s="260"/>
      <c r="B472" s="261"/>
      <c r="C472" s="261"/>
      <c r="D472" s="262"/>
      <c r="E472" s="262"/>
      <c r="F472" s="262"/>
      <c r="G472" s="178"/>
      <c r="H472" s="178"/>
      <c r="I472" s="178"/>
      <c r="J472" s="178"/>
      <c r="K472" s="28"/>
      <c r="L472" s="28"/>
      <c r="M472" s="28"/>
      <c r="N472" s="79"/>
    </row>
    <row r="473" spans="1:14">
      <c r="A473" s="173"/>
      <c r="B473" s="174"/>
      <c r="C473" s="174"/>
      <c r="D473" s="175"/>
      <c r="E473" s="175"/>
      <c r="F473" s="175"/>
      <c r="G473" s="175"/>
      <c r="H473" s="175"/>
      <c r="I473" s="175"/>
      <c r="J473" s="175"/>
      <c r="K473" s="28"/>
      <c r="L473" s="28"/>
      <c r="M473" s="28"/>
      <c r="N473" s="79"/>
    </row>
    <row r="474" spans="1:14">
      <c r="A474" s="87"/>
      <c r="B474" s="28"/>
      <c r="C474" s="28"/>
      <c r="D474" s="28"/>
      <c r="E474" s="28" t="s">
        <v>291</v>
      </c>
      <c r="F474" s="28"/>
      <c r="G474" s="28"/>
      <c r="H474" s="28"/>
      <c r="I474" s="28"/>
      <c r="J474" s="28"/>
      <c r="K474" s="28"/>
      <c r="L474" s="28"/>
      <c r="M474" s="28"/>
      <c r="N474" s="79"/>
    </row>
    <row r="475" spans="1:14">
      <c r="A475" s="87"/>
      <c r="B475" s="28"/>
      <c r="C475" s="28"/>
      <c r="D475" s="28" t="s">
        <v>271</v>
      </c>
      <c r="E475" s="139"/>
      <c r="F475" s="28"/>
      <c r="G475" s="28"/>
      <c r="H475" s="28"/>
      <c r="I475" s="28"/>
      <c r="J475" s="28"/>
      <c r="K475" s="28"/>
      <c r="L475" s="28"/>
      <c r="M475" s="28"/>
      <c r="N475" s="79"/>
    </row>
    <row r="476" spans="1:14">
      <c r="A476" s="87"/>
      <c r="B476" s="28"/>
      <c r="C476" s="28"/>
      <c r="D476" s="28" t="s">
        <v>272</v>
      </c>
      <c r="E476" s="139"/>
      <c r="F476" s="28"/>
      <c r="G476" s="28"/>
      <c r="H476" s="28"/>
      <c r="I476" s="28"/>
      <c r="J476" s="28"/>
      <c r="K476" s="28"/>
      <c r="L476" s="28" t="s">
        <v>220</v>
      </c>
      <c r="M476" s="28"/>
      <c r="N476" s="79"/>
    </row>
    <row r="477" spans="1:14">
      <c r="A477" s="87"/>
      <c r="B477" s="28"/>
      <c r="C477" s="28"/>
      <c r="D477" s="28" t="s">
        <v>273</v>
      </c>
      <c r="E477" s="139"/>
      <c r="F477" s="28"/>
      <c r="G477" s="28"/>
      <c r="H477" s="28"/>
      <c r="I477" s="28"/>
      <c r="J477" s="28"/>
      <c r="K477" s="28"/>
      <c r="L477" s="31"/>
      <c r="M477" s="31"/>
      <c r="N477" s="82"/>
    </row>
    <row r="478" spans="1:14">
      <c r="A478" s="87"/>
      <c r="B478" s="28"/>
      <c r="C478" s="28"/>
      <c r="D478" s="28" t="s">
        <v>274</v>
      </c>
      <c r="E478" s="139"/>
      <c r="F478" s="28"/>
      <c r="G478" s="28"/>
      <c r="H478" s="140" t="s">
        <v>324</v>
      </c>
      <c r="I478" s="39"/>
      <c r="J478" s="39"/>
      <c r="K478" s="28"/>
      <c r="L478" s="31"/>
      <c r="M478" s="31"/>
      <c r="N478" s="82"/>
    </row>
    <row r="479" spans="1:14" ht="12.75" customHeight="1">
      <c r="A479" s="87"/>
      <c r="B479" s="28"/>
      <c r="C479" s="28"/>
      <c r="D479" s="28" t="s">
        <v>275</v>
      </c>
      <c r="E479" s="139"/>
      <c r="F479" s="28"/>
      <c r="G479" s="28"/>
      <c r="H479" s="259" t="str">
        <f>+"Los sueldos y prestaciones para una pollita en el mes es de $"&amp;VALUE(D482)&amp;"."</f>
        <v>Los sueldos y prestaciones para una pollita en el mes es de $0.</v>
      </c>
      <c r="I479" s="259"/>
      <c r="J479" s="259"/>
      <c r="K479" s="28"/>
      <c r="L479" s="31"/>
      <c r="M479" s="31"/>
      <c r="N479" s="82"/>
    </row>
    <row r="480" spans="1:14">
      <c r="A480" s="87"/>
      <c r="B480" s="28"/>
      <c r="C480" s="28"/>
      <c r="D480" s="28" t="s">
        <v>276</v>
      </c>
      <c r="E480" s="139"/>
      <c r="F480" s="28"/>
      <c r="G480" s="28"/>
      <c r="H480" s="259"/>
      <c r="I480" s="259"/>
      <c r="J480" s="259"/>
      <c r="K480" s="28"/>
      <c r="L480" s="31"/>
      <c r="M480" s="31"/>
      <c r="N480" s="82"/>
    </row>
    <row r="481" spans="1:14">
      <c r="A481" s="87"/>
      <c r="B481" s="28"/>
      <c r="C481" s="28"/>
      <c r="D481" s="28"/>
      <c r="E481" s="28"/>
      <c r="F481" s="28"/>
      <c r="G481" s="28"/>
      <c r="H481" s="259"/>
      <c r="I481" s="259"/>
      <c r="J481" s="259"/>
      <c r="K481" s="28"/>
      <c r="L481" s="31"/>
      <c r="M481" s="31"/>
      <c r="N481" s="82"/>
    </row>
    <row r="482" spans="1:14">
      <c r="A482" s="263" t="s">
        <v>290</v>
      </c>
      <c r="B482" s="264"/>
      <c r="C482" s="28" t="s">
        <v>221</v>
      </c>
      <c r="D482" s="136">
        <f>IF(SUM(E475:E480)=0,,AVERAGE(E475:E480))</f>
        <v>0</v>
      </c>
      <c r="E482" s="93"/>
      <c r="F482" s="33"/>
      <c r="G482" s="33"/>
      <c r="H482" s="259"/>
      <c r="I482" s="259"/>
      <c r="J482" s="259"/>
      <c r="K482" s="28"/>
      <c r="L482" s="31"/>
      <c r="M482" s="31"/>
      <c r="N482" s="82"/>
    </row>
    <row r="483" spans="1:14">
      <c r="A483" s="116"/>
      <c r="B483" s="93"/>
      <c r="C483" s="28"/>
      <c r="D483" s="93"/>
      <c r="E483" s="93"/>
      <c r="F483" s="33"/>
      <c r="G483" s="33"/>
      <c r="H483" s="33"/>
      <c r="I483" s="33"/>
      <c r="J483" s="33"/>
      <c r="K483" s="113"/>
      <c r="L483" s="28"/>
      <c r="M483" s="28"/>
      <c r="N483" s="79"/>
    </row>
    <row r="484" spans="1:14">
      <c r="A484" s="87"/>
      <c r="B484" s="28"/>
      <c r="C484" s="28"/>
      <c r="D484" s="179"/>
      <c r="E484" s="179"/>
      <c r="F484" s="179"/>
      <c r="G484" s="179"/>
      <c r="H484" s="179"/>
      <c r="I484" s="179"/>
      <c r="J484" s="179"/>
      <c r="K484" s="48"/>
      <c r="L484" s="28"/>
      <c r="M484" s="28"/>
      <c r="N484" s="79"/>
    </row>
    <row r="485" spans="1:14">
      <c r="A485" s="47"/>
      <c r="B485" s="28"/>
      <c r="C485" s="28"/>
      <c r="D485" s="28"/>
      <c r="E485" s="28"/>
      <c r="F485" s="45"/>
      <c r="G485" s="45"/>
      <c r="H485" s="45"/>
      <c r="I485" s="45"/>
      <c r="J485" s="45"/>
      <c r="K485" s="45"/>
      <c r="L485" s="28"/>
      <c r="M485" s="28"/>
      <c r="N485" s="79"/>
    </row>
    <row r="486" spans="1:14">
      <c r="A486" s="89" t="s">
        <v>246</v>
      </c>
      <c r="B486" s="39"/>
      <c r="C486" s="39"/>
      <c r="D486" s="28"/>
      <c r="E486" s="38"/>
      <c r="F486" s="45"/>
      <c r="G486" s="45"/>
      <c r="H486" s="45"/>
      <c r="I486" s="45"/>
      <c r="J486" s="45"/>
      <c r="K486" s="45"/>
      <c r="L486" s="39"/>
      <c r="M486" s="39"/>
      <c r="N486" s="80"/>
    </row>
    <row r="487" spans="1:14">
      <c r="A487" s="91"/>
      <c r="B487" s="39"/>
      <c r="C487" s="39"/>
      <c r="D487" s="28"/>
      <c r="E487" s="38"/>
      <c r="F487" s="33"/>
      <c r="G487" s="33"/>
      <c r="H487" s="33"/>
      <c r="I487" s="33"/>
      <c r="J487" s="33"/>
      <c r="K487" s="83"/>
      <c r="L487" s="39"/>
      <c r="M487" s="39"/>
      <c r="N487" s="80"/>
    </row>
    <row r="488" spans="1:14">
      <c r="A488" s="98"/>
      <c r="B488" s="85"/>
      <c r="C488" s="85"/>
      <c r="D488" s="31"/>
      <c r="E488" s="128"/>
      <c r="F488" s="46"/>
      <c r="G488" s="46"/>
      <c r="H488" s="46"/>
      <c r="I488" s="46"/>
      <c r="J488" s="46"/>
      <c r="K488" s="129"/>
      <c r="L488" s="85"/>
      <c r="M488" s="85"/>
      <c r="N488" s="86"/>
    </row>
    <row r="489" spans="1:14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1"/>
    </row>
    <row r="490" spans="1:14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1"/>
    </row>
    <row r="491" spans="1:14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1"/>
    </row>
    <row r="492" spans="1:14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1"/>
    </row>
    <row r="493" spans="1:14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1"/>
    </row>
    <row r="494" spans="1:1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1"/>
    </row>
    <row r="495" spans="1:14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1"/>
    </row>
    <row r="496" spans="1:14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1"/>
    </row>
    <row r="497" spans="1:14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1"/>
    </row>
    <row r="498" spans="1:14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1"/>
    </row>
    <row r="499" spans="1:14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1"/>
    </row>
    <row r="500" spans="1:14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1"/>
    </row>
    <row r="501" spans="1:14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1"/>
    </row>
    <row r="502" spans="1:14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1"/>
    </row>
    <row r="503" spans="1:14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1"/>
    </row>
    <row r="504" spans="1:1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1"/>
    </row>
    <row r="505" spans="1:14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1"/>
    </row>
    <row r="506" spans="1:14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1"/>
    </row>
    <row r="507" spans="1:14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1"/>
    </row>
    <row r="508" spans="1:14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1"/>
    </row>
    <row r="509" spans="1:14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1"/>
    </row>
    <row r="510" spans="1:14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1"/>
    </row>
    <row r="511" spans="1:14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1"/>
    </row>
    <row r="512" spans="1:14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1"/>
    </row>
    <row r="513" spans="1:14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1"/>
    </row>
    <row r="514" spans="1: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1"/>
    </row>
    <row r="515" spans="1:14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1"/>
    </row>
    <row r="516" spans="1:14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1"/>
    </row>
    <row r="517" spans="1:14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1"/>
    </row>
    <row r="518" spans="1:14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1"/>
    </row>
    <row r="519" spans="1:14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1"/>
    </row>
    <row r="520" spans="1:14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1"/>
    </row>
    <row r="521" spans="1:14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1"/>
    </row>
    <row r="522" spans="1:14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1"/>
    </row>
    <row r="523" spans="1:14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1"/>
    </row>
    <row r="524" spans="1:1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1"/>
    </row>
    <row r="525" spans="1:14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1"/>
    </row>
    <row r="526" spans="1:14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1"/>
    </row>
    <row r="527" spans="1:14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1"/>
    </row>
    <row r="528" spans="1:14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1"/>
    </row>
    <row r="529" spans="1:14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1"/>
    </row>
    <row r="530" spans="1:14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1"/>
    </row>
    <row r="531" spans="1:14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1"/>
    </row>
    <row r="532" spans="1:14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1"/>
    </row>
    <row r="533" spans="1:14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1"/>
    </row>
    <row r="534" spans="1:1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1"/>
    </row>
    <row r="535" spans="1:14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1"/>
    </row>
    <row r="536" spans="1:14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1"/>
    </row>
    <row r="537" spans="1:14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1"/>
    </row>
    <row r="538" spans="1:14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1"/>
    </row>
    <row r="539" spans="1:14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1"/>
    </row>
    <row r="540" spans="1:14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1"/>
    </row>
    <row r="541" spans="1:14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1"/>
    </row>
    <row r="542" spans="1:14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1"/>
    </row>
    <row r="543" spans="1:14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1"/>
    </row>
    <row r="544" spans="1:1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1"/>
    </row>
    <row r="545" spans="1:14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1"/>
    </row>
    <row r="546" spans="1:14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1"/>
    </row>
    <row r="547" spans="1:14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1"/>
    </row>
    <row r="548" spans="1:14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1"/>
    </row>
    <row r="549" spans="1:14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1"/>
    </row>
    <row r="550" spans="1:14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1"/>
    </row>
    <row r="551" spans="1:14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1"/>
    </row>
    <row r="552" spans="1:14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1"/>
    </row>
    <row r="553" spans="1:14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1"/>
    </row>
    <row r="554" spans="1:1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1"/>
    </row>
    <row r="555" spans="1:14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1"/>
    </row>
    <row r="556" spans="1:14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1"/>
    </row>
    <row r="557" spans="1:14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1"/>
    </row>
    <row r="558" spans="1:14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1"/>
    </row>
    <row r="559" spans="1:14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1"/>
    </row>
    <row r="560" spans="1:14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1"/>
    </row>
    <row r="561" spans="1:14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1"/>
    </row>
    <row r="562" spans="1:14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1"/>
    </row>
    <row r="563" spans="1:14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1"/>
    </row>
    <row r="564" spans="1:1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1"/>
    </row>
    <row r="565" spans="1:14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1"/>
    </row>
    <row r="566" spans="1:14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1"/>
    </row>
    <row r="567" spans="1:14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1"/>
    </row>
    <row r="568" spans="1:14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1"/>
    </row>
    <row r="569" spans="1:14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1"/>
    </row>
    <row r="570" spans="1:14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1"/>
    </row>
    <row r="571" spans="1:14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1"/>
    </row>
    <row r="572" spans="1:14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1"/>
    </row>
    <row r="573" spans="1:14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1"/>
    </row>
    <row r="574" spans="1:1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1"/>
    </row>
    <row r="575" spans="1:14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1"/>
    </row>
    <row r="576" spans="1:14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1"/>
    </row>
    <row r="577" spans="1:14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1"/>
    </row>
    <row r="578" spans="1:14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1"/>
    </row>
    <row r="579" spans="1:14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1"/>
    </row>
    <row r="580" spans="1:14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1"/>
    </row>
    <row r="581" spans="1:14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1"/>
    </row>
    <row r="582" spans="1:14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1"/>
    </row>
    <row r="583" spans="1:14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1"/>
    </row>
    <row r="584" spans="1:1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1"/>
    </row>
    <row r="585" spans="1:14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1"/>
    </row>
    <row r="586" spans="1:14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1"/>
    </row>
    <row r="587" spans="1:14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1"/>
    </row>
    <row r="588" spans="1:14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1"/>
    </row>
    <row r="589" spans="1:14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1"/>
    </row>
    <row r="590" spans="1:14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1"/>
    </row>
    <row r="591" spans="1:14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1"/>
    </row>
    <row r="592" spans="1:14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1"/>
    </row>
    <row r="593" spans="1:14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1"/>
    </row>
    <row r="594" spans="1:1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1"/>
    </row>
    <row r="595" spans="1:14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1"/>
    </row>
    <row r="596" spans="1:14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1"/>
    </row>
    <row r="597" spans="1:14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1"/>
    </row>
    <row r="598" spans="1:14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1"/>
    </row>
    <row r="599" spans="1:14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1"/>
    </row>
    <row r="600" spans="1:14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1"/>
    </row>
    <row r="601" spans="1:14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1"/>
    </row>
    <row r="602" spans="1:14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1"/>
    </row>
    <row r="603" spans="1:14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1"/>
    </row>
    <row r="604" spans="1:1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1"/>
    </row>
    <row r="605" spans="1:14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1"/>
    </row>
    <row r="606" spans="1:14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1"/>
    </row>
    <row r="607" spans="1:14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1"/>
    </row>
    <row r="608" spans="1:14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1"/>
    </row>
    <row r="609" spans="1:14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1"/>
    </row>
    <row r="610" spans="1:14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1"/>
    </row>
    <row r="611" spans="1:14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1"/>
    </row>
    <row r="612" spans="1:14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1"/>
    </row>
    <row r="613" spans="1:14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1"/>
    </row>
    <row r="614" spans="1: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1"/>
    </row>
    <row r="615" spans="1:14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1"/>
    </row>
    <row r="616" spans="1:14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1"/>
    </row>
    <row r="617" spans="1:14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1"/>
    </row>
    <row r="618" spans="1:14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1"/>
    </row>
    <row r="619" spans="1:14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1"/>
    </row>
    <row r="620" spans="1:14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1"/>
    </row>
    <row r="621" spans="1:14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1"/>
    </row>
    <row r="622" spans="1:14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1"/>
    </row>
    <row r="623" spans="1:14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1"/>
    </row>
    <row r="624" spans="1:1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1"/>
    </row>
    <row r="625" spans="1:14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1"/>
    </row>
    <row r="626" spans="1:14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1"/>
    </row>
    <row r="627" spans="1:14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1"/>
    </row>
    <row r="628" spans="1:14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1"/>
    </row>
    <row r="629" spans="1:14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1"/>
    </row>
    <row r="630" spans="1:14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1"/>
    </row>
    <row r="631" spans="1:14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1"/>
    </row>
    <row r="632" spans="1:14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1"/>
    </row>
    <row r="633" spans="1:14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1"/>
    </row>
    <row r="634" spans="1:1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1"/>
    </row>
    <row r="635" spans="1:14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1"/>
    </row>
    <row r="636" spans="1:14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1"/>
    </row>
    <row r="637" spans="1:14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1"/>
    </row>
    <row r="638" spans="1:14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1"/>
    </row>
    <row r="639" spans="1:14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1"/>
    </row>
    <row r="640" spans="1:14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1"/>
    </row>
    <row r="641" spans="1:14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1"/>
    </row>
    <row r="642" spans="1:14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1"/>
    </row>
    <row r="643" spans="1:14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1"/>
    </row>
    <row r="644" spans="1:1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1"/>
    </row>
    <row r="645" spans="1:14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1"/>
    </row>
    <row r="646" spans="1:14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1"/>
    </row>
    <row r="647" spans="1:14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1"/>
    </row>
    <row r="648" spans="1:14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1"/>
    </row>
    <row r="649" spans="1:14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1"/>
    </row>
    <row r="650" spans="1:14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1"/>
    </row>
    <row r="651" spans="1:14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1"/>
    </row>
    <row r="652" spans="1:14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1"/>
    </row>
    <row r="653" spans="1:14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1"/>
    </row>
    <row r="654" spans="1:1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1"/>
    </row>
    <row r="655" spans="1:14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1"/>
    </row>
    <row r="656" spans="1:14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1"/>
    </row>
    <row r="657" spans="1:14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1"/>
    </row>
    <row r="658" spans="1:14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1"/>
    </row>
    <row r="659" spans="1:14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1"/>
    </row>
    <row r="660" spans="1:14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1"/>
    </row>
    <row r="661" spans="1:14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1"/>
    </row>
    <row r="662" spans="1:14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1"/>
    </row>
    <row r="663" spans="1:14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1"/>
    </row>
    <row r="664" spans="1:1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1"/>
    </row>
    <row r="665" spans="1:14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1"/>
    </row>
    <row r="666" spans="1:14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1"/>
    </row>
    <row r="667" spans="1:14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1"/>
    </row>
    <row r="668" spans="1:14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1"/>
    </row>
    <row r="669" spans="1:14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1"/>
    </row>
    <row r="670" spans="1:14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1"/>
    </row>
    <row r="671" spans="1:14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1"/>
    </row>
    <row r="672" spans="1:14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1"/>
    </row>
    <row r="673" spans="1:14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1"/>
    </row>
    <row r="674" spans="1:1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1"/>
    </row>
    <row r="675" spans="1:14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1"/>
    </row>
    <row r="676" spans="1:14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1"/>
    </row>
    <row r="677" spans="1:14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1"/>
    </row>
    <row r="678" spans="1:14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1"/>
    </row>
    <row r="679" spans="1:14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1"/>
    </row>
    <row r="680" spans="1:14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1"/>
    </row>
    <row r="681" spans="1:14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1"/>
    </row>
    <row r="682" spans="1:14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1"/>
    </row>
    <row r="683" spans="1:14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1"/>
    </row>
    <row r="684" spans="1:1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1"/>
    </row>
    <row r="685" spans="1:14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1"/>
    </row>
    <row r="686" spans="1:14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1"/>
    </row>
    <row r="687" spans="1:14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1"/>
    </row>
    <row r="688" spans="1:14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1"/>
    </row>
    <row r="689" spans="1:14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1"/>
    </row>
    <row r="690" spans="1:14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1"/>
    </row>
    <row r="691" spans="1:14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1"/>
    </row>
    <row r="692" spans="1:14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1"/>
    </row>
    <row r="693" spans="1:14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1"/>
    </row>
    <row r="694" spans="1:1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1"/>
    </row>
    <row r="695" spans="1:14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1"/>
    </row>
    <row r="696" spans="1:14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1"/>
    </row>
    <row r="697" spans="1:14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1"/>
    </row>
    <row r="698" spans="1:14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1"/>
    </row>
    <row r="699" spans="1:14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1"/>
    </row>
    <row r="700" spans="1:14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1"/>
    </row>
    <row r="701" spans="1:14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1"/>
    </row>
    <row r="702" spans="1:14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1"/>
    </row>
    <row r="703" spans="1:14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1"/>
    </row>
    <row r="704" spans="1:1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1"/>
    </row>
    <row r="705" spans="1:14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1"/>
    </row>
    <row r="706" spans="1:14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1"/>
    </row>
    <row r="707" spans="1:14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1"/>
    </row>
    <row r="708" spans="1:14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1"/>
    </row>
    <row r="709" spans="1:14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1"/>
    </row>
    <row r="710" spans="1:14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1"/>
    </row>
    <row r="711" spans="1:14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1"/>
    </row>
    <row r="712" spans="1:14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1"/>
    </row>
    <row r="713" spans="1:14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1"/>
    </row>
    <row r="714" spans="1: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1"/>
    </row>
    <row r="715" spans="1:14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1"/>
    </row>
    <row r="716" spans="1:14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1"/>
    </row>
    <row r="717" spans="1:14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1"/>
    </row>
    <row r="718" spans="1:14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1"/>
    </row>
    <row r="719" spans="1:14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1"/>
    </row>
    <row r="720" spans="1:14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1"/>
    </row>
    <row r="721" spans="1:14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1"/>
    </row>
    <row r="722" spans="1:14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1"/>
    </row>
    <row r="723" spans="1:14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1"/>
    </row>
    <row r="724" spans="1:1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1"/>
    </row>
    <row r="725" spans="1:14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1"/>
    </row>
    <row r="726" spans="1:14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1"/>
    </row>
    <row r="727" spans="1:14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1"/>
    </row>
    <row r="728" spans="1:14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1"/>
    </row>
    <row r="729" spans="1:14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1"/>
    </row>
    <row r="730" spans="1:14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1"/>
    </row>
    <row r="731" spans="1:14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1"/>
    </row>
    <row r="732" spans="1:14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1"/>
    </row>
    <row r="733" spans="1:14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1"/>
    </row>
    <row r="734" spans="1:1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1"/>
    </row>
    <row r="735" spans="1:14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1"/>
    </row>
    <row r="736" spans="1:14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1"/>
    </row>
    <row r="737" spans="1:14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1"/>
    </row>
    <row r="738" spans="1:14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1"/>
    </row>
    <row r="739" spans="1:14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1"/>
    </row>
    <row r="740" spans="1:14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1"/>
    </row>
    <row r="741" spans="1:14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1"/>
    </row>
    <row r="742" spans="1:14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1"/>
    </row>
    <row r="743" spans="1:14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1"/>
    </row>
    <row r="744" spans="1:1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1"/>
    </row>
    <row r="745" spans="1:14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1"/>
    </row>
    <row r="746" spans="1:14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1"/>
    </row>
    <row r="747" spans="1:14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1"/>
    </row>
    <row r="748" spans="1:14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1"/>
    </row>
    <row r="749" spans="1:14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1"/>
    </row>
    <row r="750" spans="1:14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1"/>
    </row>
    <row r="751" spans="1:14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1"/>
    </row>
    <row r="752" spans="1:14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1"/>
    </row>
    <row r="753" spans="1:14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1"/>
    </row>
    <row r="754" spans="1:1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1"/>
    </row>
    <row r="755" spans="1:14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1"/>
    </row>
    <row r="756" spans="1:14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1"/>
    </row>
    <row r="757" spans="1:14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1"/>
    </row>
    <row r="758" spans="1:14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1"/>
    </row>
    <row r="759" spans="1:14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1"/>
    </row>
    <row r="760" spans="1:14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1"/>
    </row>
    <row r="761" spans="1:14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1"/>
    </row>
    <row r="762" spans="1:14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1"/>
    </row>
    <row r="763" spans="1:14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1"/>
    </row>
    <row r="764" spans="1:1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1"/>
    </row>
    <row r="765" spans="1:14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1"/>
    </row>
    <row r="766" spans="1:14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1"/>
    </row>
    <row r="767" spans="1:14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1"/>
    </row>
    <row r="768" spans="1:14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1"/>
    </row>
    <row r="769" spans="1:14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1"/>
    </row>
    <row r="770" spans="1:14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1"/>
    </row>
    <row r="771" spans="1:14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1"/>
    </row>
    <row r="772" spans="1:14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1"/>
    </row>
    <row r="773" spans="1:14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1"/>
    </row>
    <row r="774" spans="1:1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1"/>
    </row>
    <row r="775" spans="1:14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1"/>
    </row>
    <row r="776" spans="1:14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1"/>
    </row>
    <row r="777" spans="1:14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1"/>
    </row>
    <row r="778" spans="1:14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1"/>
    </row>
    <row r="779" spans="1:14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1"/>
    </row>
    <row r="780" spans="1:14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1"/>
    </row>
    <row r="781" spans="1:14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1"/>
    </row>
    <row r="782" spans="1:14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1"/>
    </row>
    <row r="783" spans="1:14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1"/>
    </row>
    <row r="784" spans="1:1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1"/>
    </row>
    <row r="785" spans="1:14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1"/>
    </row>
    <row r="786" spans="1:14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1"/>
    </row>
    <row r="787" spans="1:14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1"/>
    </row>
    <row r="788" spans="1:14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1"/>
    </row>
    <row r="789" spans="1:14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1"/>
    </row>
    <row r="790" spans="1:14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1"/>
    </row>
    <row r="791" spans="1:14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1"/>
    </row>
    <row r="792" spans="1:14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1"/>
    </row>
    <row r="793" spans="1:14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1"/>
    </row>
    <row r="794" spans="1:1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1"/>
    </row>
    <row r="795" spans="1:14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1"/>
    </row>
    <row r="796" spans="1:14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1"/>
    </row>
    <row r="797" spans="1:14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1"/>
    </row>
    <row r="798" spans="1:14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1"/>
    </row>
    <row r="799" spans="1:14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1"/>
    </row>
    <row r="800" spans="1:14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1"/>
    </row>
    <row r="801" spans="1:14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1"/>
    </row>
    <row r="802" spans="1:14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1"/>
    </row>
    <row r="803" spans="1:14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1"/>
    </row>
    <row r="804" spans="1:1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1"/>
    </row>
    <row r="805" spans="1:14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1"/>
    </row>
    <row r="806" spans="1:14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1"/>
    </row>
    <row r="807" spans="1:14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1"/>
    </row>
    <row r="808" spans="1:14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1"/>
    </row>
    <row r="809" spans="1:14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1"/>
    </row>
    <row r="810" spans="1:14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1"/>
    </row>
    <row r="811" spans="1:14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1"/>
    </row>
    <row r="812" spans="1:14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1"/>
    </row>
    <row r="813" spans="1:14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1"/>
    </row>
    <row r="814" spans="1: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1"/>
    </row>
    <row r="815" spans="1:14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1"/>
    </row>
    <row r="816" spans="1:14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1"/>
    </row>
    <row r="817" spans="1:14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1"/>
    </row>
    <row r="818" spans="1:14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1"/>
    </row>
    <row r="819" spans="1:14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1"/>
    </row>
    <row r="820" spans="1:14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1"/>
    </row>
    <row r="821" spans="1:14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1"/>
    </row>
    <row r="822" spans="1:14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1"/>
    </row>
    <row r="823" spans="1:14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1"/>
    </row>
    <row r="824" spans="1:1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1"/>
    </row>
    <row r="825" spans="1:14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1"/>
    </row>
    <row r="826" spans="1:14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1"/>
    </row>
    <row r="827" spans="1:14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1"/>
    </row>
    <row r="828" spans="1:14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1"/>
    </row>
    <row r="829" spans="1:14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1"/>
    </row>
    <row r="830" spans="1:14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1"/>
    </row>
    <row r="831" spans="1:14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1"/>
    </row>
    <row r="832" spans="1:14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1"/>
    </row>
    <row r="833" spans="1:14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1"/>
    </row>
    <row r="834" spans="1:1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1"/>
    </row>
    <row r="835" spans="1:14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1"/>
    </row>
    <row r="836" spans="1:14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1"/>
    </row>
    <row r="837" spans="1:14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1"/>
    </row>
    <row r="838" spans="1:14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1"/>
    </row>
    <row r="839" spans="1:14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1"/>
    </row>
    <row r="840" spans="1:14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1"/>
    </row>
    <row r="841" spans="1:14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1"/>
    </row>
    <row r="842" spans="1:14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1"/>
    </row>
    <row r="843" spans="1:14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1"/>
    </row>
    <row r="844" spans="1:1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1"/>
    </row>
    <row r="845" spans="1:14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1"/>
    </row>
    <row r="846" spans="1:14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1"/>
    </row>
    <row r="847" spans="1:14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1"/>
    </row>
    <row r="848" spans="1:14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1"/>
    </row>
    <row r="849" spans="1:14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1"/>
    </row>
    <row r="850" spans="1:14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1"/>
    </row>
    <row r="851" spans="1:14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1"/>
    </row>
    <row r="852" spans="1:14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1"/>
    </row>
    <row r="853" spans="1:14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1"/>
    </row>
    <row r="854" spans="1:1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1"/>
    </row>
    <row r="855" spans="1:14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1"/>
    </row>
    <row r="856" spans="1:14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1"/>
    </row>
    <row r="857" spans="1:14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1"/>
    </row>
    <row r="858" spans="1:14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1"/>
    </row>
    <row r="859" spans="1:14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1"/>
    </row>
    <row r="860" spans="1:14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1"/>
    </row>
    <row r="861" spans="1:14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1"/>
    </row>
    <row r="862" spans="1:14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1"/>
    </row>
    <row r="863" spans="1:14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1"/>
    </row>
    <row r="864" spans="1:1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1"/>
    </row>
    <row r="865" spans="1:14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1"/>
    </row>
    <row r="866" spans="1:14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1"/>
    </row>
    <row r="867" spans="1:14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1"/>
    </row>
    <row r="868" spans="1:14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1"/>
    </row>
    <row r="869" spans="1:14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1"/>
    </row>
    <row r="870" spans="1:14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1"/>
    </row>
    <row r="871" spans="1:14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1"/>
    </row>
    <row r="872" spans="1:14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1"/>
    </row>
    <row r="873" spans="1:14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1"/>
    </row>
    <row r="874" spans="1:1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1"/>
    </row>
    <row r="875" spans="1:14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1"/>
    </row>
    <row r="876" spans="1:14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1"/>
    </row>
    <row r="877" spans="1:14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1"/>
    </row>
    <row r="878" spans="1:14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1"/>
    </row>
    <row r="879" spans="1:14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1"/>
    </row>
    <row r="880" spans="1:14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1"/>
    </row>
    <row r="881" spans="1:14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1"/>
    </row>
    <row r="882" spans="1:14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1"/>
    </row>
    <row r="883" spans="1:14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1"/>
    </row>
    <row r="884" spans="1:1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1"/>
    </row>
    <row r="885" spans="1:14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1"/>
    </row>
    <row r="886" spans="1:14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1"/>
    </row>
    <row r="887" spans="1:14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1"/>
    </row>
    <row r="888" spans="1:14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1"/>
    </row>
    <row r="889" spans="1:14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1"/>
    </row>
  </sheetData>
  <mergeCells count="98">
    <mergeCell ref="A327:N327"/>
    <mergeCell ref="L429:M429"/>
    <mergeCell ref="A431:F432"/>
    <mergeCell ref="H439:J442"/>
    <mergeCell ref="L449:M449"/>
    <mergeCell ref="L369:M369"/>
    <mergeCell ref="A371:F372"/>
    <mergeCell ref="H379:J382"/>
    <mergeCell ref="A382:B382"/>
    <mergeCell ref="L389:M389"/>
    <mergeCell ref="L329:M329"/>
    <mergeCell ref="A331:F332"/>
    <mergeCell ref="H339:J342"/>
    <mergeCell ref="A351:F352"/>
    <mergeCell ref="H359:J362"/>
    <mergeCell ref="A362:B362"/>
    <mergeCell ref="A451:F452"/>
    <mergeCell ref="A391:F392"/>
    <mergeCell ref="H399:J402"/>
    <mergeCell ref="L409:M409"/>
    <mergeCell ref="A411:F412"/>
    <mergeCell ref="H419:J422"/>
    <mergeCell ref="L267:M267"/>
    <mergeCell ref="A269:F270"/>
    <mergeCell ref="H277:J280"/>
    <mergeCell ref="L287:M287"/>
    <mergeCell ref="A289:F290"/>
    <mergeCell ref="A229:F230"/>
    <mergeCell ref="H237:J240"/>
    <mergeCell ref="L247:M247"/>
    <mergeCell ref="A249:F250"/>
    <mergeCell ref="H257:J260"/>
    <mergeCell ref="L207:M207"/>
    <mergeCell ref="A209:F210"/>
    <mergeCell ref="H217:J220"/>
    <mergeCell ref="A220:B220"/>
    <mergeCell ref="L227:M227"/>
    <mergeCell ref="H157:J160"/>
    <mergeCell ref="A160:B160"/>
    <mergeCell ref="A189:F190"/>
    <mergeCell ref="H197:J200"/>
    <mergeCell ref="A200:B200"/>
    <mergeCell ref="L128:M128"/>
    <mergeCell ref="A130:F131"/>
    <mergeCell ref="H138:J141"/>
    <mergeCell ref="A141:B141"/>
    <mergeCell ref="A149:F150"/>
    <mergeCell ref="H102:J105"/>
    <mergeCell ref="A105:B105"/>
    <mergeCell ref="L110:M110"/>
    <mergeCell ref="A112:F113"/>
    <mergeCell ref="H120:J123"/>
    <mergeCell ref="A123:B123"/>
    <mergeCell ref="A94:F95"/>
    <mergeCell ref="L42:M42"/>
    <mergeCell ref="A44:F45"/>
    <mergeCell ref="H44:J47"/>
    <mergeCell ref="L56:M56"/>
    <mergeCell ref="A58:F59"/>
    <mergeCell ref="H66:J69"/>
    <mergeCell ref="A69:B69"/>
    <mergeCell ref="L74:M74"/>
    <mergeCell ref="A76:F77"/>
    <mergeCell ref="H84:J87"/>
    <mergeCell ref="A87:B87"/>
    <mergeCell ref="L92:M92"/>
    <mergeCell ref="A54:N54"/>
    <mergeCell ref="L18:M18"/>
    <mergeCell ref="A20:F21"/>
    <mergeCell ref="H20:J23"/>
    <mergeCell ref="A23:B23"/>
    <mergeCell ref="A32:F33"/>
    <mergeCell ref="H32:J35"/>
    <mergeCell ref="A35:B35"/>
    <mergeCell ref="A1:N1"/>
    <mergeCell ref="A2:N2"/>
    <mergeCell ref="L6:M6"/>
    <mergeCell ref="A8:F9"/>
    <mergeCell ref="H8:J11"/>
    <mergeCell ref="A11:B11"/>
    <mergeCell ref="A4:N4"/>
    <mergeCell ref="L167:M167"/>
    <mergeCell ref="A169:F170"/>
    <mergeCell ref="H177:J180"/>
    <mergeCell ref="A180:B180"/>
    <mergeCell ref="L187:M187"/>
    <mergeCell ref="H297:J300"/>
    <mergeCell ref="A300:B300"/>
    <mergeCell ref="L307:M307"/>
    <mergeCell ref="A309:F310"/>
    <mergeCell ref="H317:J320"/>
    <mergeCell ref="A320:B320"/>
    <mergeCell ref="A462:B462"/>
    <mergeCell ref="L469:M469"/>
    <mergeCell ref="A471:F472"/>
    <mergeCell ref="H479:J482"/>
    <mergeCell ref="A482:B482"/>
    <mergeCell ref="H459:J462"/>
  </mergeCells>
  <conditionalFormatting sqref="K49">
    <cfRule type="cellIs" dxfId="413" priority="46" stopIfTrue="1" operator="greaterThanOrEqual">
      <formula>1</formula>
    </cfRule>
  </conditionalFormatting>
  <conditionalFormatting sqref="K344">
    <cfRule type="cellIs" dxfId="412" priority="41" stopIfTrue="1" operator="greaterThanOrEqual">
      <formula>1</formula>
    </cfRule>
  </conditionalFormatting>
  <conditionalFormatting sqref="K202">
    <cfRule type="cellIs" dxfId="411" priority="36" stopIfTrue="1" operator="greaterThanOrEqual">
      <formula>1</formula>
    </cfRule>
  </conditionalFormatting>
  <conditionalFormatting sqref="K24">
    <cfRule type="cellIs" dxfId="410" priority="45" stopIfTrue="1" operator="lessThanOrEqual">
      <formula>1</formula>
    </cfRule>
  </conditionalFormatting>
  <conditionalFormatting sqref="K282">
    <cfRule type="cellIs" dxfId="409" priority="34" stopIfTrue="1" operator="greaterThanOrEqual">
      <formula>1</formula>
    </cfRule>
  </conditionalFormatting>
  <conditionalFormatting sqref="K162">
    <cfRule type="cellIs" dxfId="408" priority="32" stopIfTrue="1" operator="greaterThanOrEqual">
      <formula>1</formula>
    </cfRule>
  </conditionalFormatting>
  <conditionalFormatting sqref="K343">
    <cfRule type="cellIs" dxfId="407" priority="39" stopIfTrue="1" operator="lessThanOrEqual">
      <formula>1</formula>
    </cfRule>
  </conditionalFormatting>
  <conditionalFormatting sqref="K123">
    <cfRule type="cellIs" dxfId="406" priority="28" stopIfTrue="1" operator="lessThanOrEqual">
      <formula>1</formula>
    </cfRule>
  </conditionalFormatting>
  <conditionalFormatting sqref="K143">
    <cfRule type="cellIs" dxfId="405" priority="27" stopIfTrue="1" operator="lessThanOrEqual">
      <formula>1</formula>
    </cfRule>
  </conditionalFormatting>
  <conditionalFormatting sqref="K161">
    <cfRule type="cellIs" dxfId="404" priority="26" stopIfTrue="1" operator="lessThanOrEqual">
      <formula>1</formula>
    </cfRule>
  </conditionalFormatting>
  <conditionalFormatting sqref="K201">
    <cfRule type="cellIs" dxfId="403" priority="25" stopIfTrue="1" operator="lessThanOrEqual">
      <formula>1</formula>
    </cfRule>
  </conditionalFormatting>
  <conditionalFormatting sqref="K181">
    <cfRule type="cellIs" dxfId="402" priority="24" stopIfTrue="1" operator="lessThanOrEqual">
      <formula>1</formula>
    </cfRule>
  </conditionalFormatting>
  <conditionalFormatting sqref="K241">
    <cfRule type="cellIs" dxfId="401" priority="23" stopIfTrue="1" operator="lessThanOrEqual">
      <formula>1</formula>
    </cfRule>
  </conditionalFormatting>
  <conditionalFormatting sqref="K261">
    <cfRule type="cellIs" dxfId="400" priority="22" stopIfTrue="1" operator="lessThanOrEqual">
      <formula>1</formula>
    </cfRule>
  </conditionalFormatting>
  <conditionalFormatting sqref="K301">
    <cfRule type="cellIs" dxfId="399" priority="20" stopIfTrue="1" operator="lessThanOrEqual">
      <formula>1</formula>
    </cfRule>
  </conditionalFormatting>
  <conditionalFormatting sqref="K36">
    <cfRule type="cellIs" dxfId="398" priority="44" stopIfTrue="1" operator="lessThanOrEqual">
      <formula>1</formula>
    </cfRule>
  </conditionalFormatting>
  <conditionalFormatting sqref="K12">
    <cfRule type="cellIs" dxfId="397" priority="43" stopIfTrue="1" operator="lessThanOrEqual">
      <formula>1</formula>
    </cfRule>
  </conditionalFormatting>
  <conditionalFormatting sqref="K48">
    <cfRule type="cellIs" dxfId="396" priority="42" stopIfTrue="1" operator="lessThanOrEqual">
      <formula>1</formula>
    </cfRule>
  </conditionalFormatting>
  <conditionalFormatting sqref="K347">
    <cfRule type="cellIs" dxfId="395" priority="40" stopIfTrue="1" operator="greaterThanOrEqual">
      <formula>0.7</formula>
    </cfRule>
  </conditionalFormatting>
  <conditionalFormatting sqref="K322">
    <cfRule type="cellIs" dxfId="394" priority="29" stopIfTrue="1" operator="greaterThanOrEqual">
      <formula>1</formula>
    </cfRule>
  </conditionalFormatting>
  <conditionalFormatting sqref="M184:M186">
    <cfRule type="cellIs" dxfId="393" priority="38" stopIfTrue="1" operator="greaterThanOrEqual">
      <formula>1</formula>
    </cfRule>
  </conditionalFormatting>
  <conditionalFormatting sqref="K262">
    <cfRule type="cellIs" dxfId="392" priority="35" stopIfTrue="1" operator="greaterThanOrEqual">
      <formula>1</formula>
    </cfRule>
  </conditionalFormatting>
  <conditionalFormatting sqref="K142">
    <cfRule type="cellIs" dxfId="391" priority="33" stopIfTrue="1" operator="lessThanOrEqual">
      <formula>1</formula>
    </cfRule>
  </conditionalFormatting>
  <conditionalFormatting sqref="K87">
    <cfRule type="cellIs" dxfId="390" priority="31" stopIfTrue="1" operator="lessThanOrEqual">
      <formula>1</formula>
    </cfRule>
  </conditionalFormatting>
  <conditionalFormatting sqref="K221">
    <cfRule type="cellIs" dxfId="389" priority="17" stopIfTrue="1" operator="lessThanOrEqual">
      <formula>1</formula>
    </cfRule>
  </conditionalFormatting>
  <conditionalFormatting sqref="E243">
    <cfRule type="cellIs" dxfId="388" priority="37" stopIfTrue="1" operator="lessThanOrEqual">
      <formula>0.1</formula>
    </cfRule>
  </conditionalFormatting>
  <conditionalFormatting sqref="K302">
    <cfRule type="cellIs" dxfId="387" priority="30" stopIfTrue="1" operator="greaterThanOrEqual">
      <formula>1</formula>
    </cfRule>
  </conditionalFormatting>
  <conditionalFormatting sqref="K383">
    <cfRule type="cellIs" dxfId="386" priority="8" stopIfTrue="1" operator="lessThanOrEqual">
      <formula>1</formula>
    </cfRule>
  </conditionalFormatting>
  <conditionalFormatting sqref="K281">
    <cfRule type="cellIs" dxfId="385" priority="21" stopIfTrue="1" operator="lessThanOrEqual">
      <formula>1</formula>
    </cfRule>
  </conditionalFormatting>
  <conditionalFormatting sqref="K321">
    <cfRule type="cellIs" dxfId="384" priority="19" stopIfTrue="1" operator="lessThanOrEqual">
      <formula>1</formula>
    </cfRule>
  </conditionalFormatting>
  <conditionalFormatting sqref="K222">
    <cfRule type="cellIs" dxfId="383" priority="18" stopIfTrue="1" operator="greaterThanOrEqual">
      <formula>1</formula>
    </cfRule>
  </conditionalFormatting>
  <conditionalFormatting sqref="E405">
    <cfRule type="cellIs" dxfId="382" priority="15" stopIfTrue="1" operator="lessThanOrEqual">
      <formula>0.1</formula>
    </cfRule>
  </conditionalFormatting>
  <conditionalFormatting sqref="M386:M388">
    <cfRule type="cellIs" dxfId="381" priority="16" stopIfTrue="1" operator="greaterThanOrEqual">
      <formula>1</formula>
    </cfRule>
  </conditionalFormatting>
  <conditionalFormatting sqref="K424">
    <cfRule type="cellIs" dxfId="380" priority="14" stopIfTrue="1" operator="greaterThanOrEqual">
      <formula>1</formula>
    </cfRule>
  </conditionalFormatting>
  <conditionalFormatting sqref="K444">
    <cfRule type="cellIs" dxfId="379" priority="13" stopIfTrue="1" operator="greaterThanOrEqual">
      <formula>1</formula>
    </cfRule>
  </conditionalFormatting>
  <conditionalFormatting sqref="K364">
    <cfRule type="cellIs" dxfId="378" priority="12" stopIfTrue="1" operator="greaterThanOrEqual">
      <formula>1</formula>
    </cfRule>
  </conditionalFormatting>
  <conditionalFormatting sqref="K464">
    <cfRule type="cellIs" dxfId="377" priority="11" stopIfTrue="1" operator="greaterThanOrEqual">
      <formula>1</formula>
    </cfRule>
  </conditionalFormatting>
  <conditionalFormatting sqref="K484">
    <cfRule type="cellIs" dxfId="376" priority="10" stopIfTrue="1" operator="greaterThanOrEqual">
      <formula>1</formula>
    </cfRule>
  </conditionalFormatting>
  <conditionalFormatting sqref="K363">
    <cfRule type="cellIs" dxfId="375" priority="9" stopIfTrue="1" operator="lessThanOrEqual">
      <formula>1</formula>
    </cfRule>
  </conditionalFormatting>
  <conditionalFormatting sqref="K403">
    <cfRule type="cellIs" dxfId="374" priority="7" stopIfTrue="1" operator="lessThanOrEqual">
      <formula>1</formula>
    </cfRule>
  </conditionalFormatting>
  <conditionalFormatting sqref="K423">
    <cfRule type="cellIs" dxfId="373" priority="6" stopIfTrue="1" operator="lessThanOrEqual">
      <formula>1</formula>
    </cfRule>
  </conditionalFormatting>
  <conditionalFormatting sqref="K443">
    <cfRule type="cellIs" dxfId="372" priority="5" stopIfTrue="1" operator="lessThanOrEqual">
      <formula>1</formula>
    </cfRule>
  </conditionalFormatting>
  <conditionalFormatting sqref="K463">
    <cfRule type="cellIs" dxfId="371" priority="4" stopIfTrue="1" operator="lessThanOrEqual">
      <formula>1</formula>
    </cfRule>
  </conditionalFormatting>
  <conditionalFormatting sqref="K483">
    <cfRule type="cellIs" dxfId="370" priority="3" stopIfTrue="1" operator="lessThanOrEqual">
      <formula>1</formula>
    </cfRule>
  </conditionalFormatting>
  <conditionalFormatting sqref="K105">
    <cfRule type="cellIs" dxfId="369" priority="2" stopIfTrue="1" operator="lessThanOrEqual">
      <formula>1</formula>
    </cfRule>
  </conditionalFormatting>
  <conditionalFormatting sqref="K69">
    <cfRule type="cellIs" dxfId="368" priority="1" stopIfTrue="1" operator="lessThanOrEqual">
      <formula>1</formula>
    </cfRule>
  </conditionalFormatting>
  <pageMargins left="0.25" right="0.25" top="0.75" bottom="0.75" header="0.3" footer="0.3"/>
  <pageSetup scale="52" fitToHeight="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3E8B-4915-43FC-BC0F-EA48B3930122}">
  <sheetPr>
    <pageSetUpPr fitToPage="1"/>
  </sheetPr>
  <dimension ref="A1:O889"/>
  <sheetViews>
    <sheetView workbookViewId="0">
      <selection activeCell="A3" sqref="A3"/>
    </sheetView>
  </sheetViews>
  <sheetFormatPr baseColWidth="10" defaultRowHeight="12.75"/>
  <cols>
    <col min="1" max="1" width="17.85546875" style="27" customWidth="1"/>
    <col min="2" max="2" width="18" style="27" customWidth="1"/>
    <col min="3" max="3" width="3.28515625" style="27" bestFit="1" customWidth="1"/>
    <col min="4" max="4" width="14.28515625" style="27" customWidth="1"/>
    <col min="5" max="5" width="25.140625" style="27" bestFit="1" customWidth="1"/>
    <col min="6" max="6" width="14.85546875" style="27" bestFit="1" customWidth="1"/>
    <col min="7" max="10" width="14.85546875" style="27" customWidth="1"/>
    <col min="11" max="11" width="12.42578125" style="27" customWidth="1"/>
    <col min="12" max="16384" width="11.42578125" style="27"/>
  </cols>
  <sheetData>
    <row r="1" spans="1:15">
      <c r="A1" s="265" t="s">
        <v>228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7"/>
      <c r="O1" s="45"/>
    </row>
    <row r="2" spans="1:15">
      <c r="A2" s="268" t="s">
        <v>334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0"/>
      <c r="O2" s="45"/>
    </row>
    <row r="3" spans="1:15">
      <c r="A3" s="87"/>
      <c r="B3" s="28"/>
      <c r="C3" s="28"/>
      <c r="D3" s="28"/>
      <c r="E3" s="28"/>
      <c r="F3" s="28"/>
      <c r="G3" s="28"/>
      <c r="H3" s="28"/>
      <c r="I3" s="28"/>
      <c r="J3" s="28"/>
      <c r="K3" s="28"/>
      <c r="L3" s="29"/>
      <c r="M3" s="29"/>
      <c r="N3" s="81"/>
      <c r="O3" s="45"/>
    </row>
    <row r="4" spans="1:15" ht="15">
      <c r="A4" s="253" t="s">
        <v>306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5"/>
      <c r="O4" s="45"/>
    </row>
    <row r="5" spans="1:15" s="123" customFormat="1" ht="11.25">
      <c r="A5" s="120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121"/>
      <c r="O5" s="122"/>
    </row>
    <row r="6" spans="1:15">
      <c r="A6" s="88" t="s">
        <v>298</v>
      </c>
      <c r="B6" s="31"/>
      <c r="C6" s="31"/>
      <c r="D6" s="31"/>
      <c r="E6" s="28"/>
      <c r="F6" s="28"/>
      <c r="G6" s="28"/>
      <c r="H6" s="28"/>
      <c r="I6" s="28"/>
      <c r="J6" s="28"/>
      <c r="K6" s="28"/>
      <c r="L6" s="249"/>
      <c r="M6" s="249"/>
      <c r="N6" s="81"/>
      <c r="O6" s="45"/>
    </row>
    <row r="7" spans="1:15">
      <c r="A7" s="87"/>
      <c r="B7" s="28"/>
      <c r="C7" s="28"/>
      <c r="D7" s="28"/>
      <c r="E7" s="28"/>
      <c r="F7" s="28"/>
      <c r="G7" s="28"/>
      <c r="H7" s="140" t="s">
        <v>324</v>
      </c>
      <c r="I7" s="39"/>
      <c r="J7" s="39"/>
      <c r="K7" s="28"/>
      <c r="L7" s="28" t="s">
        <v>220</v>
      </c>
      <c r="M7" s="28"/>
      <c r="N7" s="79"/>
      <c r="O7" s="45"/>
    </row>
    <row r="8" spans="1:15" ht="12.75" customHeight="1">
      <c r="A8" s="260" t="s">
        <v>309</v>
      </c>
      <c r="B8" s="261"/>
      <c r="C8" s="261"/>
      <c r="D8" s="262"/>
      <c r="E8" s="262"/>
      <c r="F8" s="262"/>
      <c r="G8" s="178"/>
      <c r="H8" s="259" t="str">
        <f>+"El peso promedio de las cajas  vendidas fue de "&amp;VALUE(D11)&amp;" kg."</f>
        <v>El peso promedio de las cajas  vendidas fue de 0 kg.</v>
      </c>
      <c r="I8" s="259"/>
      <c r="J8" s="259"/>
      <c r="K8" s="28"/>
      <c r="L8" s="31"/>
      <c r="M8" s="31"/>
      <c r="N8" s="82"/>
      <c r="O8" s="45"/>
    </row>
    <row r="9" spans="1:15">
      <c r="A9" s="260"/>
      <c r="B9" s="261"/>
      <c r="C9" s="261"/>
      <c r="D9" s="262"/>
      <c r="E9" s="262"/>
      <c r="F9" s="262"/>
      <c r="G9" s="178"/>
      <c r="H9" s="259"/>
      <c r="I9" s="259"/>
      <c r="J9" s="259"/>
      <c r="K9" s="28"/>
      <c r="L9" s="31"/>
      <c r="M9" s="31"/>
      <c r="N9" s="82"/>
      <c r="O9" s="45"/>
    </row>
    <row r="10" spans="1:15">
      <c r="A10" s="173"/>
      <c r="B10" s="174"/>
      <c r="C10" s="174"/>
      <c r="D10" s="175"/>
      <c r="E10" s="175"/>
      <c r="F10" s="175"/>
      <c r="G10" s="175"/>
      <c r="H10" s="259"/>
      <c r="I10" s="259"/>
      <c r="J10" s="259"/>
      <c r="K10" s="28"/>
      <c r="L10" s="31"/>
      <c r="M10" s="31"/>
      <c r="N10" s="82"/>
      <c r="O10" s="45"/>
    </row>
    <row r="11" spans="1:15">
      <c r="A11" s="263" t="s">
        <v>299</v>
      </c>
      <c r="B11" s="264"/>
      <c r="C11" s="28" t="s">
        <v>221</v>
      </c>
      <c r="D11" s="130"/>
      <c r="E11" s="106"/>
      <c r="F11" s="32"/>
      <c r="G11" s="32"/>
      <c r="H11" s="259"/>
      <c r="I11" s="259"/>
      <c r="J11" s="259"/>
      <c r="K11" s="104"/>
      <c r="L11" s="31"/>
      <c r="M11" s="31"/>
      <c r="N11" s="82"/>
      <c r="O11" s="45"/>
    </row>
    <row r="12" spans="1:15">
      <c r="A12" s="87"/>
      <c r="B12" s="28"/>
      <c r="C12" s="28"/>
      <c r="D12" s="106"/>
      <c r="E12" s="106"/>
      <c r="F12" s="32"/>
      <c r="G12" s="32"/>
      <c r="H12" s="32"/>
      <c r="I12" s="32"/>
      <c r="J12" s="32"/>
      <c r="K12" s="105"/>
      <c r="L12" s="31"/>
      <c r="M12" s="31"/>
      <c r="N12" s="82"/>
      <c r="O12" s="45"/>
    </row>
    <row r="13" spans="1:15">
      <c r="A13" s="8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79"/>
      <c r="O13" s="45"/>
    </row>
    <row r="14" spans="1:15">
      <c r="A14" s="87"/>
      <c r="B14" s="28"/>
      <c r="C14" s="28"/>
      <c r="D14" s="45"/>
      <c r="E14" s="45"/>
      <c r="F14" s="45"/>
      <c r="G14" s="45"/>
      <c r="H14" s="45"/>
      <c r="I14" s="45"/>
      <c r="J14" s="45"/>
      <c r="K14" s="45"/>
      <c r="L14" s="28"/>
      <c r="M14" s="28"/>
      <c r="N14" s="79"/>
      <c r="O14" s="45"/>
    </row>
    <row r="15" spans="1:15">
      <c r="A15" s="89" t="s">
        <v>246</v>
      </c>
      <c r="B15" s="28"/>
      <c r="C15" s="28"/>
      <c r="D15" s="45"/>
      <c r="E15" s="45"/>
      <c r="F15" s="45"/>
      <c r="G15" s="45"/>
      <c r="H15" s="45"/>
      <c r="I15" s="45"/>
      <c r="J15" s="45"/>
      <c r="K15" s="45"/>
      <c r="L15" s="28"/>
      <c r="M15" s="28"/>
      <c r="N15" s="79"/>
      <c r="O15" s="45"/>
    </row>
    <row r="16" spans="1:15">
      <c r="A16" s="87"/>
      <c r="B16" s="28"/>
      <c r="C16" s="28"/>
      <c r="D16" s="33"/>
      <c r="E16" s="28"/>
      <c r="F16" s="28"/>
      <c r="G16" s="28"/>
      <c r="H16" s="28"/>
      <c r="I16" s="28"/>
      <c r="J16" s="28"/>
      <c r="K16" s="28"/>
      <c r="L16" s="28"/>
      <c r="M16" s="28"/>
      <c r="N16" s="79"/>
      <c r="O16" s="45"/>
    </row>
    <row r="17" spans="1:15">
      <c r="A17" s="8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79"/>
      <c r="O17" s="45"/>
    </row>
    <row r="18" spans="1:15">
      <c r="A18" s="88" t="s">
        <v>264</v>
      </c>
      <c r="B18" s="31"/>
      <c r="C18" s="31"/>
      <c r="D18" s="31"/>
      <c r="E18" s="28"/>
      <c r="F18" s="28"/>
      <c r="G18" s="28"/>
      <c r="H18" s="28"/>
      <c r="I18" s="28"/>
      <c r="J18" s="28"/>
      <c r="K18" s="28"/>
      <c r="L18" s="249"/>
      <c r="M18" s="249"/>
      <c r="N18" s="81"/>
      <c r="O18" s="45"/>
    </row>
    <row r="19" spans="1:15">
      <c r="A19" s="87"/>
      <c r="B19" s="28"/>
      <c r="C19" s="28"/>
      <c r="D19" s="28"/>
      <c r="E19" s="28"/>
      <c r="F19" s="28"/>
      <c r="G19" s="28"/>
      <c r="H19" s="140" t="s">
        <v>324</v>
      </c>
      <c r="I19" s="39"/>
      <c r="J19" s="39"/>
      <c r="K19" s="28"/>
      <c r="L19" s="28" t="s">
        <v>220</v>
      </c>
      <c r="M19" s="28"/>
      <c r="N19" s="79"/>
      <c r="O19" s="45"/>
    </row>
    <row r="20" spans="1:15" ht="12.75" customHeight="1">
      <c r="A20" s="260" t="s">
        <v>308</v>
      </c>
      <c r="B20" s="261"/>
      <c r="C20" s="261"/>
      <c r="D20" s="262"/>
      <c r="E20" s="262"/>
      <c r="F20" s="262"/>
      <c r="G20" s="178"/>
      <c r="H20" s="259" t="str">
        <f>+"Se ha vendido un "&amp;VALUE(D23*100)&amp;" de los kilos que se recolectaron."</f>
        <v>Se ha vendido un 0 de los kilos que se recolectaron.</v>
      </c>
      <c r="I20" s="259"/>
      <c r="J20" s="259"/>
      <c r="K20" s="28"/>
      <c r="L20" s="31"/>
      <c r="M20" s="31"/>
      <c r="N20" s="82"/>
      <c r="O20" s="45"/>
    </row>
    <row r="21" spans="1:15">
      <c r="A21" s="260"/>
      <c r="B21" s="261"/>
      <c r="C21" s="261"/>
      <c r="D21" s="262"/>
      <c r="E21" s="262"/>
      <c r="F21" s="262"/>
      <c r="G21" s="178"/>
      <c r="H21" s="259"/>
      <c r="I21" s="259"/>
      <c r="J21" s="259"/>
      <c r="K21" s="28"/>
      <c r="L21" s="31"/>
      <c r="M21" s="31"/>
      <c r="N21" s="82"/>
      <c r="O21" s="45"/>
    </row>
    <row r="22" spans="1:15">
      <c r="A22" s="173"/>
      <c r="B22" s="174"/>
      <c r="C22" s="174"/>
      <c r="D22" s="175"/>
      <c r="E22" s="175"/>
      <c r="F22" s="175"/>
      <c r="G22" s="175"/>
      <c r="H22" s="259"/>
      <c r="I22" s="259"/>
      <c r="J22" s="259"/>
      <c r="K22" s="28"/>
      <c r="L22" s="31"/>
      <c r="M22" s="31"/>
      <c r="N22" s="82"/>
      <c r="O22" s="45"/>
    </row>
    <row r="23" spans="1:15">
      <c r="A23" s="263" t="s">
        <v>269</v>
      </c>
      <c r="B23" s="264"/>
      <c r="C23" s="28" t="s">
        <v>221</v>
      </c>
      <c r="D23" s="158"/>
      <c r="E23" s="107"/>
      <c r="F23" s="32"/>
      <c r="G23" s="32"/>
      <c r="H23" s="259"/>
      <c r="I23" s="259"/>
      <c r="J23" s="259"/>
      <c r="K23" s="45"/>
      <c r="L23" s="31"/>
      <c r="M23" s="31"/>
      <c r="N23" s="82"/>
      <c r="O23" s="45"/>
    </row>
    <row r="24" spans="1:15">
      <c r="A24" s="87"/>
      <c r="B24" s="28"/>
      <c r="C24" s="28"/>
      <c r="D24" s="107"/>
      <c r="E24" s="107"/>
      <c r="F24" s="32"/>
      <c r="G24" s="32"/>
      <c r="H24" s="32"/>
      <c r="I24" s="32"/>
      <c r="J24" s="32"/>
      <c r="K24" s="95"/>
      <c r="L24" s="31"/>
      <c r="M24" s="31"/>
      <c r="N24" s="82"/>
      <c r="O24" s="45"/>
    </row>
    <row r="25" spans="1:15">
      <c r="A25" s="8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79"/>
      <c r="O25" s="45"/>
    </row>
    <row r="26" spans="1:15" ht="12.75" customHeight="1">
      <c r="A26" s="87"/>
      <c r="B26" s="28"/>
      <c r="C26" s="28"/>
      <c r="D26" s="45"/>
      <c r="E26" s="45"/>
      <c r="F26" s="45"/>
      <c r="G26" s="45"/>
      <c r="H26" s="45"/>
      <c r="I26" s="45"/>
      <c r="J26" s="45"/>
      <c r="K26" s="45"/>
      <c r="L26" s="28"/>
      <c r="M26" s="28"/>
      <c r="N26" s="79"/>
      <c r="O26" s="45"/>
    </row>
    <row r="27" spans="1:15">
      <c r="A27" s="89" t="s">
        <v>246</v>
      </c>
      <c r="B27" s="28"/>
      <c r="C27" s="28"/>
      <c r="D27" s="45"/>
      <c r="E27" s="45"/>
      <c r="F27" s="45"/>
      <c r="G27" s="45"/>
      <c r="H27" s="45"/>
      <c r="I27" s="45"/>
      <c r="J27" s="45"/>
      <c r="K27" s="45"/>
      <c r="L27" s="28"/>
      <c r="M27" s="28"/>
      <c r="N27" s="79"/>
      <c r="O27" s="45"/>
    </row>
    <row r="28" spans="1:15">
      <c r="A28" s="87"/>
      <c r="B28" s="28"/>
      <c r="C28" s="28"/>
      <c r="D28" s="33"/>
      <c r="E28" s="28"/>
      <c r="F28" s="28"/>
      <c r="G28" s="28"/>
      <c r="H28" s="28"/>
      <c r="I28" s="28"/>
      <c r="J28" s="28"/>
      <c r="K28" s="28"/>
      <c r="L28" s="28"/>
      <c r="M28" s="28"/>
      <c r="N28" s="79"/>
      <c r="O28" s="45"/>
    </row>
    <row r="29" spans="1:15">
      <c r="A29" s="8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79"/>
      <c r="O29" s="45"/>
    </row>
    <row r="30" spans="1:15">
      <c r="A30" s="90" t="s">
        <v>265</v>
      </c>
      <c r="B30" s="31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79"/>
      <c r="O30" s="45"/>
    </row>
    <row r="31" spans="1:15">
      <c r="A31" s="87"/>
      <c r="B31" s="28"/>
      <c r="C31" s="28"/>
      <c r="D31" s="28"/>
      <c r="E31" s="28"/>
      <c r="F31" s="28"/>
      <c r="G31" s="28"/>
      <c r="H31" s="140" t="s">
        <v>324</v>
      </c>
      <c r="I31" s="39"/>
      <c r="J31" s="39"/>
      <c r="K31" s="28"/>
      <c r="L31" s="28" t="s">
        <v>220</v>
      </c>
      <c r="M31" s="28"/>
      <c r="N31" s="79"/>
      <c r="O31" s="45"/>
    </row>
    <row r="32" spans="1:15" ht="12.75" customHeight="1">
      <c r="A32" s="260" t="s">
        <v>310</v>
      </c>
      <c r="B32" s="261"/>
      <c r="C32" s="261"/>
      <c r="D32" s="261"/>
      <c r="E32" s="261"/>
      <c r="F32" s="261"/>
      <c r="G32" s="177"/>
      <c r="H32" s="259" t="str">
        <f>+"Se venden en promedio en la semana "&amp;VALUE(D35)&amp;" días de recolecolección."</f>
        <v>Se venden en promedio en la semana 0 días de recolecolección.</v>
      </c>
      <c r="I32" s="259"/>
      <c r="J32" s="259"/>
      <c r="K32" s="84"/>
      <c r="L32" s="31"/>
      <c r="M32" s="31"/>
      <c r="N32" s="82"/>
      <c r="O32" s="45"/>
    </row>
    <row r="33" spans="1:15">
      <c r="A33" s="260"/>
      <c r="B33" s="261"/>
      <c r="C33" s="261"/>
      <c r="D33" s="261"/>
      <c r="E33" s="261"/>
      <c r="F33" s="261"/>
      <c r="G33" s="177"/>
      <c r="H33" s="259"/>
      <c r="I33" s="259"/>
      <c r="J33" s="259"/>
      <c r="K33" s="84"/>
      <c r="L33" s="31"/>
      <c r="M33" s="31"/>
      <c r="N33" s="82"/>
      <c r="O33" s="45"/>
    </row>
    <row r="34" spans="1:15">
      <c r="A34" s="87"/>
      <c r="B34" s="28"/>
      <c r="C34" s="28"/>
      <c r="D34" s="28"/>
      <c r="E34" s="28"/>
      <c r="F34" s="28"/>
      <c r="G34" s="28"/>
      <c r="H34" s="259"/>
      <c r="I34" s="259"/>
      <c r="J34" s="259"/>
      <c r="K34" s="28"/>
      <c r="L34" s="31"/>
      <c r="M34" s="31"/>
      <c r="N34" s="82"/>
      <c r="O34" s="45"/>
    </row>
    <row r="35" spans="1:15">
      <c r="A35" s="263" t="s">
        <v>270</v>
      </c>
      <c r="B35" s="264"/>
      <c r="C35" s="28" t="s">
        <v>238</v>
      </c>
      <c r="D35" s="159"/>
      <c r="E35" s="107"/>
      <c r="F35" s="32"/>
      <c r="G35" s="32"/>
      <c r="H35" s="259"/>
      <c r="I35" s="259"/>
      <c r="J35" s="259"/>
      <c r="K35" s="45"/>
      <c r="L35" s="31"/>
      <c r="M35" s="31"/>
      <c r="N35" s="82"/>
      <c r="O35" s="45"/>
    </row>
    <row r="36" spans="1:15">
      <c r="A36" s="87"/>
      <c r="B36" s="28"/>
      <c r="C36" s="28"/>
      <c r="D36" s="107"/>
      <c r="E36" s="107"/>
      <c r="F36" s="32"/>
      <c r="G36" s="32"/>
      <c r="H36" s="32"/>
      <c r="I36" s="32"/>
      <c r="J36" s="32"/>
      <c r="K36" s="97"/>
      <c r="L36" s="28"/>
      <c r="M36" s="28"/>
      <c r="N36" s="79"/>
      <c r="O36" s="45"/>
    </row>
    <row r="37" spans="1:15">
      <c r="A37" s="87"/>
      <c r="B37" s="28"/>
      <c r="C37" s="28"/>
      <c r="D37" s="28"/>
      <c r="E37" s="33"/>
      <c r="F37" s="28"/>
      <c r="G37" s="28"/>
      <c r="H37" s="28"/>
      <c r="I37" s="28"/>
      <c r="J37" s="28"/>
      <c r="K37" s="28"/>
      <c r="L37" s="28"/>
      <c r="M37" s="28"/>
      <c r="N37" s="79"/>
      <c r="O37" s="45"/>
    </row>
    <row r="38" spans="1:15">
      <c r="A38" s="47"/>
      <c r="B38" s="28"/>
      <c r="C38" s="28"/>
      <c r="D38" s="45"/>
      <c r="E38" s="45"/>
      <c r="F38" s="45"/>
      <c r="G38" s="45"/>
      <c r="H38" s="45"/>
      <c r="I38" s="45"/>
      <c r="J38" s="45"/>
      <c r="K38" s="45"/>
      <c r="L38" s="28"/>
      <c r="M38" s="28"/>
      <c r="N38" s="79"/>
      <c r="O38" s="45"/>
    </row>
    <row r="39" spans="1:15">
      <c r="A39" s="89" t="s">
        <v>246</v>
      </c>
      <c r="B39" s="28"/>
      <c r="C39" s="28"/>
      <c r="D39" s="45"/>
      <c r="E39" s="45"/>
      <c r="F39" s="45"/>
      <c r="G39" s="45"/>
      <c r="H39" s="45"/>
      <c r="I39" s="45"/>
      <c r="J39" s="45"/>
      <c r="K39" s="45"/>
      <c r="L39" s="28"/>
      <c r="M39" s="28"/>
      <c r="N39" s="79"/>
      <c r="O39" s="45"/>
    </row>
    <row r="40" spans="1:15">
      <c r="A40" s="87"/>
      <c r="B40" s="28"/>
      <c r="C40" s="28"/>
      <c r="D40" s="45"/>
      <c r="E40" s="45"/>
      <c r="F40" s="32"/>
      <c r="G40" s="32"/>
      <c r="H40" s="32"/>
      <c r="I40" s="32"/>
      <c r="J40" s="32"/>
      <c r="K40" s="49"/>
      <c r="L40" s="28"/>
      <c r="M40" s="28"/>
      <c r="N40" s="79"/>
      <c r="O40" s="45"/>
    </row>
    <row r="41" spans="1:15">
      <c r="A41" s="8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79"/>
      <c r="O41" s="45"/>
    </row>
    <row r="42" spans="1:15">
      <c r="A42" s="88" t="s">
        <v>266</v>
      </c>
      <c r="B42" s="31"/>
      <c r="C42" s="31"/>
      <c r="D42" s="31"/>
      <c r="E42" s="28"/>
      <c r="F42" s="28"/>
      <c r="G42" s="28"/>
      <c r="H42" s="28"/>
      <c r="I42" s="28"/>
      <c r="J42" s="28"/>
      <c r="K42" s="28"/>
      <c r="L42" s="249"/>
      <c r="M42" s="249"/>
      <c r="N42" s="81"/>
      <c r="O42" s="45"/>
    </row>
    <row r="43" spans="1:15">
      <c r="A43" s="87"/>
      <c r="B43" s="28"/>
      <c r="C43" s="28"/>
      <c r="D43" s="28"/>
      <c r="E43" s="28"/>
      <c r="F43" s="28"/>
      <c r="G43" s="28"/>
      <c r="H43" s="140" t="s">
        <v>324</v>
      </c>
      <c r="I43" s="39"/>
      <c r="J43" s="39"/>
      <c r="K43" s="28"/>
      <c r="L43" s="45"/>
      <c r="M43" s="45"/>
      <c r="N43" s="119"/>
      <c r="O43" s="45"/>
    </row>
    <row r="44" spans="1:15" ht="12.75" customHeight="1">
      <c r="A44" s="246" t="s">
        <v>311</v>
      </c>
      <c r="B44" s="247"/>
      <c r="C44" s="247"/>
      <c r="D44" s="248"/>
      <c r="E44" s="248"/>
      <c r="F44" s="248"/>
      <c r="G44" s="175"/>
      <c r="H44" s="259" t="str">
        <f>+"El costo del embalaje por caja es de $"&amp;VALUE(D47)&amp;"."</f>
        <v>El costo del embalaje por caja es de $0.</v>
      </c>
      <c r="I44" s="259"/>
      <c r="J44" s="259"/>
      <c r="K44" s="28"/>
      <c r="L44" s="28" t="s">
        <v>220</v>
      </c>
      <c r="M44" s="28"/>
      <c r="N44" s="79"/>
      <c r="O44" s="45"/>
    </row>
    <row r="45" spans="1:15">
      <c r="A45" s="246"/>
      <c r="B45" s="247"/>
      <c r="C45" s="247"/>
      <c r="D45" s="248"/>
      <c r="E45" s="248"/>
      <c r="F45" s="248"/>
      <c r="G45" s="175"/>
      <c r="H45" s="259"/>
      <c r="I45" s="259"/>
      <c r="J45" s="259"/>
      <c r="K45" s="28"/>
      <c r="L45" s="31"/>
      <c r="M45" s="31"/>
      <c r="N45" s="82"/>
      <c r="O45" s="45"/>
    </row>
    <row r="46" spans="1:15">
      <c r="A46" s="87"/>
      <c r="B46" s="28"/>
      <c r="C46" s="28"/>
      <c r="D46" s="28"/>
      <c r="E46" s="28"/>
      <c r="F46" s="28"/>
      <c r="G46" s="28"/>
      <c r="H46" s="259"/>
      <c r="I46" s="259"/>
      <c r="J46" s="259"/>
      <c r="K46" s="28"/>
      <c r="L46" s="31"/>
      <c r="M46" s="31"/>
      <c r="N46" s="82"/>
      <c r="O46" s="45"/>
    </row>
    <row r="47" spans="1:15">
      <c r="A47" s="87" t="s">
        <v>277</v>
      </c>
      <c r="B47" s="28"/>
      <c r="C47" s="28" t="s">
        <v>221</v>
      </c>
      <c r="D47" s="131"/>
      <c r="E47" s="107"/>
      <c r="F47" s="32"/>
      <c r="G47" s="32"/>
      <c r="H47" s="259"/>
      <c r="I47" s="259"/>
      <c r="J47" s="259"/>
      <c r="K47" s="28"/>
      <c r="L47" s="31"/>
      <c r="M47" s="31"/>
      <c r="N47" s="82"/>
      <c r="O47" s="45"/>
    </row>
    <row r="48" spans="1:15">
      <c r="A48" s="87"/>
      <c r="B48" s="28"/>
      <c r="C48" s="28"/>
      <c r="D48" s="107"/>
      <c r="E48" s="107"/>
      <c r="F48" s="32"/>
      <c r="G48" s="32"/>
      <c r="H48" s="32"/>
      <c r="I48" s="32"/>
      <c r="J48" s="32"/>
      <c r="K48" s="94"/>
      <c r="L48" s="31"/>
      <c r="M48" s="31"/>
      <c r="N48" s="82"/>
      <c r="O48" s="45"/>
    </row>
    <row r="49" spans="1:15">
      <c r="A49" s="87"/>
      <c r="B49" s="28"/>
      <c r="C49" s="28"/>
      <c r="D49" s="28"/>
      <c r="E49" s="28"/>
      <c r="F49" s="28"/>
      <c r="G49" s="28"/>
      <c r="H49" s="28"/>
      <c r="I49" s="28"/>
      <c r="J49" s="28"/>
      <c r="K49" s="37"/>
      <c r="L49" s="31"/>
      <c r="M49" s="31"/>
      <c r="N49" s="82"/>
      <c r="O49" s="45"/>
    </row>
    <row r="50" spans="1:15">
      <c r="A50" s="87"/>
      <c r="B50" s="28"/>
      <c r="C50" s="28"/>
      <c r="D50" s="28"/>
      <c r="E50" s="28"/>
      <c r="F50" s="45"/>
      <c r="G50" s="45"/>
      <c r="H50" s="45"/>
      <c r="I50" s="45"/>
      <c r="J50" s="45"/>
      <c r="K50" s="45"/>
      <c r="L50" s="28"/>
      <c r="M50" s="28"/>
      <c r="N50" s="79"/>
      <c r="O50" s="45"/>
    </row>
    <row r="51" spans="1:15">
      <c r="A51" s="89" t="s">
        <v>246</v>
      </c>
      <c r="B51" s="28"/>
      <c r="C51" s="28"/>
      <c r="D51" s="28"/>
      <c r="E51" s="28"/>
      <c r="F51" s="45"/>
      <c r="G51" s="45"/>
      <c r="H51" s="45"/>
      <c r="I51" s="45"/>
      <c r="J51" s="45"/>
      <c r="K51" s="45"/>
      <c r="L51" s="28"/>
      <c r="M51" s="28"/>
      <c r="N51" s="79"/>
      <c r="O51" s="45"/>
    </row>
    <row r="52" spans="1:15">
      <c r="A52" s="8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79"/>
      <c r="O52" s="45"/>
    </row>
    <row r="53" spans="1:15">
      <c r="A53" s="8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79"/>
      <c r="O53" s="45"/>
    </row>
    <row r="54" spans="1:15" ht="15">
      <c r="A54" s="256" t="s">
        <v>305</v>
      </c>
      <c r="B54" s="257"/>
      <c r="C54" s="257"/>
      <c r="D54" s="257"/>
      <c r="E54" s="257"/>
      <c r="F54" s="257"/>
      <c r="G54" s="257"/>
      <c r="H54" s="257"/>
      <c r="I54" s="257"/>
      <c r="J54" s="257"/>
      <c r="K54" s="257"/>
      <c r="L54" s="257"/>
      <c r="M54" s="257"/>
      <c r="N54" s="258"/>
      <c r="O54" s="45"/>
    </row>
    <row r="55" spans="1:15">
      <c r="A55" s="124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6"/>
      <c r="O55" s="45"/>
    </row>
    <row r="56" spans="1:15">
      <c r="A56" s="88" t="s">
        <v>330</v>
      </c>
      <c r="B56" s="31"/>
      <c r="C56" s="31"/>
      <c r="D56" s="31"/>
      <c r="E56" s="28"/>
      <c r="F56" s="28"/>
      <c r="G56" s="28"/>
      <c r="H56" s="28"/>
      <c r="I56" s="28"/>
      <c r="J56" s="28"/>
      <c r="K56" s="28"/>
      <c r="L56" s="249"/>
      <c r="M56" s="249"/>
      <c r="N56" s="81"/>
      <c r="O56" s="45"/>
    </row>
    <row r="57" spans="1:15">
      <c r="A57" s="10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176"/>
      <c r="M57" s="176"/>
      <c r="N57" s="81"/>
      <c r="O57" s="45"/>
    </row>
    <row r="58" spans="1:15" ht="12.75" customHeight="1">
      <c r="A58" s="260" t="s">
        <v>312</v>
      </c>
      <c r="B58" s="261"/>
      <c r="C58" s="261"/>
      <c r="D58" s="262"/>
      <c r="E58" s="262"/>
      <c r="F58" s="262"/>
      <c r="G58" s="178"/>
      <c r="H58" s="178"/>
      <c r="I58" s="178"/>
      <c r="J58" s="178"/>
      <c r="K58" s="28"/>
      <c r="L58" s="28"/>
      <c r="M58" s="28"/>
      <c r="N58" s="79"/>
      <c r="O58" s="45"/>
    </row>
    <row r="59" spans="1:15">
      <c r="A59" s="260"/>
      <c r="B59" s="261"/>
      <c r="C59" s="261"/>
      <c r="D59" s="262"/>
      <c r="E59" s="262"/>
      <c r="F59" s="262"/>
      <c r="G59" s="178"/>
      <c r="H59" s="178"/>
      <c r="I59" s="178"/>
      <c r="J59" s="178"/>
      <c r="K59" s="28"/>
      <c r="L59" s="28"/>
      <c r="M59" s="28"/>
      <c r="N59" s="79"/>
      <c r="O59" s="45"/>
    </row>
    <row r="60" spans="1:15">
      <c r="A60" s="173"/>
      <c r="B60" s="174"/>
      <c r="C60" s="174"/>
      <c r="D60" s="175"/>
      <c r="E60" s="175"/>
      <c r="F60" s="175"/>
      <c r="G60" s="175"/>
      <c r="H60" s="175"/>
      <c r="I60" s="175"/>
      <c r="J60" s="175"/>
      <c r="K60" s="28"/>
      <c r="L60" s="28"/>
      <c r="M60" s="28"/>
      <c r="N60" s="79"/>
      <c r="O60" s="45"/>
    </row>
    <row r="61" spans="1:15">
      <c r="A61" s="87"/>
      <c r="B61" s="28"/>
      <c r="C61" s="28"/>
      <c r="D61" s="28"/>
      <c r="E61" s="179" t="s">
        <v>330</v>
      </c>
      <c r="F61" s="28"/>
      <c r="G61" s="28"/>
      <c r="H61" s="28"/>
      <c r="I61" s="28"/>
      <c r="J61" s="28"/>
      <c r="K61" s="28"/>
      <c r="L61" s="45"/>
      <c r="M61" s="28"/>
      <c r="N61" s="79"/>
      <c r="O61" s="45"/>
    </row>
    <row r="62" spans="1:15">
      <c r="A62" s="87"/>
      <c r="B62" s="28"/>
      <c r="C62" s="28"/>
      <c r="D62" s="28" t="s">
        <v>271</v>
      </c>
      <c r="E62" s="134"/>
      <c r="F62" s="28"/>
      <c r="G62" s="28"/>
      <c r="H62" s="28"/>
      <c r="I62" s="28"/>
      <c r="J62" s="28"/>
      <c r="K62" s="28"/>
      <c r="L62" s="28" t="s">
        <v>220</v>
      </c>
      <c r="M62" s="28"/>
      <c r="N62" s="79"/>
      <c r="O62" s="45"/>
    </row>
    <row r="63" spans="1:15">
      <c r="A63" s="87"/>
      <c r="B63" s="28"/>
      <c r="C63" s="28"/>
      <c r="D63" s="28" t="s">
        <v>272</v>
      </c>
      <c r="E63" s="134"/>
      <c r="F63" s="28"/>
      <c r="G63" s="28"/>
      <c r="H63" s="28"/>
      <c r="I63" s="28"/>
      <c r="J63" s="28"/>
      <c r="K63" s="28"/>
      <c r="L63" s="31"/>
      <c r="M63" s="31"/>
      <c r="N63" s="82"/>
      <c r="O63" s="45"/>
    </row>
    <row r="64" spans="1:15">
      <c r="A64" s="87"/>
      <c r="B64" s="28"/>
      <c r="C64" s="28"/>
      <c r="D64" s="28" t="s">
        <v>273</v>
      </c>
      <c r="E64" s="134"/>
      <c r="F64" s="28"/>
      <c r="G64" s="28"/>
      <c r="H64" s="28"/>
      <c r="I64" s="28"/>
      <c r="J64" s="28"/>
      <c r="K64" s="28"/>
      <c r="L64" s="31"/>
      <c r="M64" s="31"/>
      <c r="N64" s="82"/>
      <c r="O64" s="45"/>
    </row>
    <row r="65" spans="1:15">
      <c r="A65" s="87"/>
      <c r="B65" s="28"/>
      <c r="C65" s="28"/>
      <c r="D65" s="28" t="s">
        <v>274</v>
      </c>
      <c r="E65" s="134"/>
      <c r="F65" s="28"/>
      <c r="G65" s="28"/>
      <c r="H65" s="140" t="s">
        <v>324</v>
      </c>
      <c r="I65" s="39"/>
      <c r="J65" s="39"/>
      <c r="K65" s="28"/>
      <c r="L65" s="117"/>
      <c r="M65" s="117"/>
      <c r="N65" s="118"/>
      <c r="O65" s="45"/>
    </row>
    <row r="66" spans="1:15" ht="12.75" customHeight="1">
      <c r="A66" s="87"/>
      <c r="B66" s="28"/>
      <c r="C66" s="28"/>
      <c r="D66" s="28" t="s">
        <v>275</v>
      </c>
      <c r="E66" s="134"/>
      <c r="F66" s="28"/>
      <c r="G66" s="28"/>
      <c r="H66" s="259" t="str">
        <f>+"De las gallinas que hay en postura se han muerto un "&amp;VALUE(D69)&amp;"."</f>
        <v>De las gallinas que hay en postura se han muerto un 0.</v>
      </c>
      <c r="I66" s="259"/>
      <c r="J66" s="259"/>
      <c r="K66" s="30"/>
      <c r="L66" s="31"/>
      <c r="M66" s="31"/>
      <c r="N66" s="82"/>
      <c r="O66" s="45"/>
    </row>
    <row r="67" spans="1:15">
      <c r="A67" s="87"/>
      <c r="B67" s="28"/>
      <c r="C67" s="28"/>
      <c r="D67" s="28" t="s">
        <v>276</v>
      </c>
      <c r="E67" s="134"/>
      <c r="F67" s="28"/>
      <c r="G67" s="28"/>
      <c r="H67" s="259"/>
      <c r="I67" s="259"/>
      <c r="J67" s="259"/>
      <c r="K67" s="28"/>
      <c r="L67" s="31"/>
      <c r="M67" s="31"/>
      <c r="N67" s="82"/>
      <c r="O67" s="45"/>
    </row>
    <row r="68" spans="1:15">
      <c r="A68" s="47"/>
      <c r="B68" s="45"/>
      <c r="C68" s="45"/>
      <c r="D68" s="45"/>
      <c r="E68" s="93"/>
      <c r="F68" s="32"/>
      <c r="G68" s="32"/>
      <c r="H68" s="259"/>
      <c r="I68" s="259"/>
      <c r="J68" s="259"/>
      <c r="K68" s="45"/>
      <c r="L68" s="31"/>
      <c r="M68" s="31"/>
      <c r="N68" s="82"/>
      <c r="O68" s="45"/>
    </row>
    <row r="69" spans="1:15">
      <c r="A69" s="263" t="s">
        <v>330</v>
      </c>
      <c r="B69" s="264"/>
      <c r="C69" s="28" t="s">
        <v>221</v>
      </c>
      <c r="D69" s="135">
        <f>SUM(E62:E67)</f>
        <v>0</v>
      </c>
      <c r="E69" s="93"/>
      <c r="F69" s="32"/>
      <c r="G69" s="32"/>
      <c r="H69" s="259"/>
      <c r="I69" s="259"/>
      <c r="J69" s="259"/>
      <c r="K69" s="95"/>
      <c r="L69" s="31"/>
      <c r="M69" s="31"/>
      <c r="N69" s="82"/>
      <c r="O69" s="45"/>
    </row>
    <row r="70" spans="1:15">
      <c r="A70" s="87"/>
      <c r="B70" s="28"/>
      <c r="C70" s="28"/>
      <c r="D70" s="28"/>
      <c r="E70" s="28"/>
      <c r="F70" s="42"/>
      <c r="G70" s="42"/>
      <c r="H70" s="180"/>
      <c r="I70" s="42"/>
      <c r="J70" s="42"/>
      <c r="K70" s="28"/>
      <c r="L70" s="28"/>
      <c r="M70" s="28"/>
      <c r="N70" s="79"/>
      <c r="O70" s="45"/>
    </row>
    <row r="71" spans="1:15">
      <c r="A71" s="89" t="s">
        <v>247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79"/>
      <c r="O71" s="45"/>
    </row>
    <row r="72" spans="1:15">
      <c r="A72" s="8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79"/>
      <c r="O72" s="45"/>
    </row>
    <row r="73" spans="1:15">
      <c r="A73" s="87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79"/>
      <c r="O73" s="45"/>
    </row>
    <row r="74" spans="1:15">
      <c r="A74" s="88" t="s">
        <v>300</v>
      </c>
      <c r="B74" s="31"/>
      <c r="C74" s="31"/>
      <c r="D74" s="31"/>
      <c r="E74" s="28"/>
      <c r="F74" s="28"/>
      <c r="G74" s="28"/>
      <c r="H74" s="28"/>
      <c r="I74" s="28"/>
      <c r="J74" s="28"/>
      <c r="K74" s="28"/>
      <c r="L74" s="249"/>
      <c r="M74" s="249"/>
      <c r="N74" s="81"/>
      <c r="O74" s="45"/>
    </row>
    <row r="75" spans="1:15">
      <c r="A75" s="10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176"/>
      <c r="M75" s="176"/>
      <c r="N75" s="81"/>
      <c r="O75" s="45"/>
    </row>
    <row r="76" spans="1:15" ht="12.75" customHeight="1">
      <c r="A76" s="260" t="s">
        <v>312</v>
      </c>
      <c r="B76" s="261"/>
      <c r="C76" s="261"/>
      <c r="D76" s="262"/>
      <c r="E76" s="262"/>
      <c r="F76" s="262"/>
      <c r="G76" s="178"/>
      <c r="H76" s="178"/>
      <c r="I76" s="178"/>
      <c r="J76" s="178"/>
      <c r="K76" s="28"/>
      <c r="L76" s="28"/>
      <c r="M76" s="28"/>
      <c r="N76" s="79"/>
      <c r="O76" s="45"/>
    </row>
    <row r="77" spans="1:15">
      <c r="A77" s="260"/>
      <c r="B77" s="261"/>
      <c r="C77" s="261"/>
      <c r="D77" s="262"/>
      <c r="E77" s="262"/>
      <c r="F77" s="262"/>
      <c r="G77" s="178"/>
      <c r="H77" s="178"/>
      <c r="I77" s="178"/>
      <c r="J77" s="178"/>
      <c r="K77" s="28"/>
      <c r="L77" s="28"/>
      <c r="M77" s="28"/>
      <c r="N77" s="79"/>
      <c r="O77" s="45"/>
    </row>
    <row r="78" spans="1:15">
      <c r="A78" s="173"/>
      <c r="B78" s="174"/>
      <c r="C78" s="174"/>
      <c r="D78" s="175"/>
      <c r="E78" s="175"/>
      <c r="F78" s="175"/>
      <c r="G78" s="175"/>
      <c r="H78" s="175"/>
      <c r="I78" s="175"/>
      <c r="J78" s="175"/>
      <c r="K78" s="28"/>
      <c r="L78" s="28"/>
      <c r="M78" s="28"/>
      <c r="N78" s="79"/>
      <c r="O78" s="45"/>
    </row>
    <row r="79" spans="1:15">
      <c r="A79" s="87"/>
      <c r="B79" s="28"/>
      <c r="C79" s="28"/>
      <c r="D79" s="28"/>
      <c r="E79" s="179" t="s">
        <v>300</v>
      </c>
      <c r="F79" s="28"/>
      <c r="G79" s="28"/>
      <c r="H79" s="28"/>
      <c r="I79" s="28"/>
      <c r="J79" s="28"/>
      <c r="K79" s="28"/>
      <c r="L79" s="45"/>
      <c r="M79" s="28"/>
      <c r="N79" s="79"/>
      <c r="O79" s="45"/>
    </row>
    <row r="80" spans="1:15">
      <c r="A80" s="87"/>
      <c r="B80" s="28"/>
      <c r="C80" s="28"/>
      <c r="D80" s="28" t="s">
        <v>271</v>
      </c>
      <c r="E80" s="132"/>
      <c r="F80" s="28"/>
      <c r="G80" s="28"/>
      <c r="H80" s="28"/>
      <c r="I80" s="28"/>
      <c r="J80" s="28"/>
      <c r="K80" s="28"/>
      <c r="L80" s="28" t="s">
        <v>220</v>
      </c>
      <c r="M80" s="28"/>
      <c r="N80" s="79"/>
      <c r="O80" s="45"/>
    </row>
    <row r="81" spans="1:15">
      <c r="A81" s="87"/>
      <c r="B81" s="28"/>
      <c r="C81" s="28"/>
      <c r="D81" s="28" t="s">
        <v>272</v>
      </c>
      <c r="E81" s="132"/>
      <c r="F81" s="28"/>
      <c r="G81" s="28"/>
      <c r="H81" s="28"/>
      <c r="I81" s="28"/>
      <c r="J81" s="28"/>
      <c r="K81" s="28"/>
      <c r="L81" s="31"/>
      <c r="M81" s="31"/>
      <c r="N81" s="82"/>
      <c r="O81" s="45"/>
    </row>
    <row r="82" spans="1:15">
      <c r="A82" s="87"/>
      <c r="B82" s="28"/>
      <c r="C82" s="28"/>
      <c r="D82" s="28" t="s">
        <v>273</v>
      </c>
      <c r="E82" s="132"/>
      <c r="F82" s="28"/>
      <c r="G82" s="28"/>
      <c r="H82" s="28"/>
      <c r="I82" s="28"/>
      <c r="J82" s="28"/>
      <c r="K82" s="28"/>
      <c r="L82" s="31"/>
      <c r="M82" s="31"/>
      <c r="N82" s="82"/>
      <c r="O82" s="45"/>
    </row>
    <row r="83" spans="1:15">
      <c r="A83" s="87"/>
      <c r="B83" s="28"/>
      <c r="C83" s="28"/>
      <c r="D83" s="28" t="s">
        <v>274</v>
      </c>
      <c r="E83" s="132"/>
      <c r="F83" s="28"/>
      <c r="G83" s="28"/>
      <c r="H83" s="140" t="s">
        <v>324</v>
      </c>
      <c r="I83" s="39"/>
      <c r="J83" s="39"/>
      <c r="K83" s="28"/>
      <c r="L83" s="117"/>
      <c r="M83" s="117"/>
      <c r="N83" s="118"/>
      <c r="O83" s="45"/>
    </row>
    <row r="84" spans="1:15" ht="12.75" customHeight="1">
      <c r="A84" s="87"/>
      <c r="B84" s="28"/>
      <c r="C84" s="28"/>
      <c r="D84" s="28" t="s">
        <v>275</v>
      </c>
      <c r="E84" s="132"/>
      <c r="F84" s="28"/>
      <c r="G84" s="28"/>
      <c r="H84" s="259" t="str">
        <f>+"De las gallinas que hay en postura se han muerto un "&amp;VALUE(D87*100)&amp;"%."</f>
        <v>De las gallinas que hay en postura se han muerto un 0%.</v>
      </c>
      <c r="I84" s="259"/>
      <c r="J84" s="259"/>
      <c r="K84" s="30"/>
      <c r="L84" s="31"/>
      <c r="M84" s="31"/>
      <c r="N84" s="82"/>
      <c r="O84" s="45"/>
    </row>
    <row r="85" spans="1:15">
      <c r="A85" s="87"/>
      <c r="B85" s="28"/>
      <c r="C85" s="28"/>
      <c r="D85" s="28" t="s">
        <v>276</v>
      </c>
      <c r="E85" s="132"/>
      <c r="F85" s="28"/>
      <c r="G85" s="28"/>
      <c r="H85" s="259"/>
      <c r="I85" s="259"/>
      <c r="J85" s="259"/>
      <c r="K85" s="28"/>
      <c r="L85" s="31"/>
      <c r="M85" s="31"/>
      <c r="N85" s="82"/>
      <c r="O85" s="45"/>
    </row>
    <row r="86" spans="1:15">
      <c r="A86" s="47"/>
      <c r="B86" s="45"/>
      <c r="C86" s="45"/>
      <c r="D86" s="45"/>
      <c r="E86" s="93"/>
      <c r="F86" s="32"/>
      <c r="G86" s="32"/>
      <c r="H86" s="259"/>
      <c r="I86" s="259"/>
      <c r="J86" s="259"/>
      <c r="K86" s="45"/>
      <c r="L86" s="31"/>
      <c r="M86" s="31"/>
      <c r="N86" s="82"/>
      <c r="O86" s="45"/>
    </row>
    <row r="87" spans="1:15">
      <c r="A87" s="263" t="s">
        <v>300</v>
      </c>
      <c r="B87" s="264"/>
      <c r="C87" s="28" t="s">
        <v>221</v>
      </c>
      <c r="D87" s="133">
        <f>IF(SUM(E80:E85)=0,,AVERAGE(E80:E85))</f>
        <v>0</v>
      </c>
      <c r="E87" s="93"/>
      <c r="F87" s="32"/>
      <c r="G87" s="32"/>
      <c r="H87" s="259"/>
      <c r="I87" s="259"/>
      <c r="J87" s="259"/>
      <c r="K87" s="95"/>
      <c r="L87" s="31"/>
      <c r="M87" s="31"/>
      <c r="N87" s="82"/>
      <c r="O87" s="45"/>
    </row>
    <row r="88" spans="1:15">
      <c r="A88" s="87"/>
      <c r="B88" s="28"/>
      <c r="C88" s="28"/>
      <c r="D88" s="28"/>
      <c r="E88" s="28"/>
      <c r="F88" s="42"/>
      <c r="G88" s="42"/>
      <c r="H88" s="42"/>
      <c r="I88" s="42"/>
      <c r="J88" s="42"/>
      <c r="K88" s="28"/>
      <c r="L88" s="28"/>
      <c r="M88" s="28"/>
      <c r="N88" s="79"/>
      <c r="O88" s="45"/>
    </row>
    <row r="89" spans="1:15">
      <c r="A89" s="89" t="s">
        <v>247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79"/>
      <c r="O89" s="45"/>
    </row>
    <row r="90" spans="1:15">
      <c r="A90" s="87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79"/>
      <c r="O90" s="45"/>
    </row>
    <row r="91" spans="1:15">
      <c r="A91" s="87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79"/>
      <c r="O91" s="45"/>
    </row>
    <row r="92" spans="1:15">
      <c r="A92" s="88" t="s">
        <v>328</v>
      </c>
      <c r="B92" s="31"/>
      <c r="C92" s="31"/>
      <c r="D92" s="31"/>
      <c r="E92" s="28"/>
      <c r="F92" s="28"/>
      <c r="G92" s="28"/>
      <c r="H92" s="28"/>
      <c r="I92" s="28"/>
      <c r="J92" s="28"/>
      <c r="K92" s="28"/>
      <c r="L92" s="249"/>
      <c r="M92" s="249"/>
      <c r="N92" s="81"/>
      <c r="O92" s="45"/>
    </row>
    <row r="93" spans="1:15">
      <c r="A93" s="10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176"/>
      <c r="M93" s="176"/>
      <c r="N93" s="81"/>
      <c r="O93" s="45"/>
    </row>
    <row r="94" spans="1:15" ht="12.75" customHeight="1">
      <c r="A94" s="260" t="s">
        <v>326</v>
      </c>
      <c r="B94" s="261"/>
      <c r="C94" s="261"/>
      <c r="D94" s="262"/>
      <c r="E94" s="262"/>
      <c r="F94" s="262"/>
      <c r="G94" s="178"/>
      <c r="H94" s="178"/>
      <c r="I94" s="178"/>
      <c r="J94" s="178"/>
      <c r="K94" s="28"/>
      <c r="L94" s="28"/>
      <c r="M94" s="28"/>
      <c r="N94" s="79"/>
      <c r="O94" s="45"/>
    </row>
    <row r="95" spans="1:15">
      <c r="A95" s="260"/>
      <c r="B95" s="261"/>
      <c r="C95" s="261"/>
      <c r="D95" s="262"/>
      <c r="E95" s="262"/>
      <c r="F95" s="262"/>
      <c r="G95" s="178"/>
      <c r="H95" s="178"/>
      <c r="I95" s="178"/>
      <c r="J95" s="178"/>
      <c r="K95" s="28"/>
      <c r="L95" s="28"/>
      <c r="M95" s="28"/>
      <c r="N95" s="79"/>
      <c r="O95" s="45"/>
    </row>
    <row r="96" spans="1:15">
      <c r="A96" s="173"/>
      <c r="B96" s="174"/>
      <c r="C96" s="174"/>
      <c r="D96" s="175"/>
      <c r="E96" s="175"/>
      <c r="F96" s="175"/>
      <c r="G96" s="175"/>
      <c r="H96" s="175"/>
      <c r="I96" s="175"/>
      <c r="J96" s="175"/>
      <c r="K96" s="28"/>
      <c r="L96" s="28"/>
      <c r="M96" s="28"/>
      <c r="N96" s="79"/>
      <c r="O96" s="45"/>
    </row>
    <row r="97" spans="1:15">
      <c r="A97" s="87"/>
      <c r="B97" s="28"/>
      <c r="C97" s="28"/>
      <c r="D97" s="28"/>
      <c r="E97" s="179" t="s">
        <v>327</v>
      </c>
      <c r="F97" s="28"/>
      <c r="G97" s="28"/>
      <c r="H97" s="28"/>
      <c r="I97" s="28"/>
      <c r="J97" s="28"/>
      <c r="K97" s="28"/>
      <c r="L97" s="45"/>
      <c r="M97" s="28"/>
      <c r="N97" s="79"/>
      <c r="O97" s="45"/>
    </row>
    <row r="98" spans="1:15">
      <c r="A98" s="87"/>
      <c r="B98" s="28"/>
      <c r="C98" s="28"/>
      <c r="D98" s="28" t="s">
        <v>271</v>
      </c>
      <c r="E98" s="137"/>
      <c r="F98" s="28"/>
      <c r="G98" s="28"/>
      <c r="H98" s="28"/>
      <c r="I98" s="28"/>
      <c r="J98" s="28"/>
      <c r="K98" s="28"/>
      <c r="L98" s="28" t="s">
        <v>220</v>
      </c>
      <c r="M98" s="28"/>
      <c r="N98" s="79"/>
      <c r="O98" s="45"/>
    </row>
    <row r="99" spans="1:15">
      <c r="A99" s="87"/>
      <c r="B99" s="28"/>
      <c r="C99" s="28"/>
      <c r="D99" s="28" t="s">
        <v>272</v>
      </c>
      <c r="E99" s="137"/>
      <c r="F99" s="28"/>
      <c r="G99" s="28"/>
      <c r="H99" s="28"/>
      <c r="I99" s="28"/>
      <c r="J99" s="28"/>
      <c r="K99" s="28"/>
      <c r="L99" s="31"/>
      <c r="M99" s="31"/>
      <c r="N99" s="82"/>
      <c r="O99" s="45"/>
    </row>
    <row r="100" spans="1:15">
      <c r="A100" s="87"/>
      <c r="B100" s="28"/>
      <c r="C100" s="28"/>
      <c r="D100" s="28" t="s">
        <v>273</v>
      </c>
      <c r="E100" s="137"/>
      <c r="F100" s="28"/>
      <c r="G100" s="28"/>
      <c r="H100" s="28"/>
      <c r="I100" s="28"/>
      <c r="J100" s="28"/>
      <c r="K100" s="28"/>
      <c r="L100" s="31"/>
      <c r="M100" s="31"/>
      <c r="N100" s="82"/>
      <c r="O100" s="45"/>
    </row>
    <row r="101" spans="1:15">
      <c r="A101" s="87"/>
      <c r="B101" s="28"/>
      <c r="C101" s="28"/>
      <c r="D101" s="28" t="s">
        <v>274</v>
      </c>
      <c r="E101" s="137"/>
      <c r="F101" s="28"/>
      <c r="G101" s="28"/>
      <c r="H101" s="140" t="s">
        <v>324</v>
      </c>
      <c r="I101" s="39"/>
      <c r="J101" s="39"/>
      <c r="K101" s="28"/>
      <c r="L101" s="117"/>
      <c r="M101" s="117"/>
      <c r="N101" s="118"/>
      <c r="O101" s="45"/>
    </row>
    <row r="102" spans="1:15" ht="12.75" customHeight="1">
      <c r="A102" s="87"/>
      <c r="B102" s="28"/>
      <c r="C102" s="28"/>
      <c r="D102" s="28" t="s">
        <v>275</v>
      </c>
      <c r="E102" s="137"/>
      <c r="F102" s="28"/>
      <c r="G102" s="28"/>
      <c r="H102" s="259" t="str">
        <f>+"El costo invertido a las gallinas muertas fue de  $"&amp;VALUE(D105)&amp;"."</f>
        <v>El costo invertido a las gallinas muertas fue de  $0.</v>
      </c>
      <c r="I102" s="259"/>
      <c r="J102" s="259"/>
      <c r="K102" s="30"/>
      <c r="L102" s="31"/>
      <c r="M102" s="31"/>
      <c r="N102" s="82"/>
      <c r="O102" s="45"/>
    </row>
    <row r="103" spans="1:15">
      <c r="A103" s="87"/>
      <c r="B103" s="28"/>
      <c r="C103" s="28"/>
      <c r="D103" s="28" t="s">
        <v>276</v>
      </c>
      <c r="E103" s="137"/>
      <c r="F103" s="28"/>
      <c r="G103" s="28"/>
      <c r="H103" s="259"/>
      <c r="I103" s="259"/>
      <c r="J103" s="259"/>
      <c r="K103" s="28"/>
      <c r="L103" s="31"/>
      <c r="M103" s="31"/>
      <c r="N103" s="82"/>
      <c r="O103" s="45"/>
    </row>
    <row r="104" spans="1:15">
      <c r="A104" s="47"/>
      <c r="B104" s="45"/>
      <c r="C104" s="45"/>
      <c r="D104" s="45"/>
      <c r="E104" s="93"/>
      <c r="F104" s="32"/>
      <c r="G104" s="32"/>
      <c r="H104" s="259"/>
      <c r="I104" s="259"/>
      <c r="J104" s="259"/>
      <c r="K104" s="45"/>
      <c r="L104" s="31"/>
      <c r="M104" s="31"/>
      <c r="N104" s="82"/>
      <c r="O104" s="45"/>
    </row>
    <row r="105" spans="1:15">
      <c r="A105" s="263" t="s">
        <v>327</v>
      </c>
      <c r="B105" s="264"/>
      <c r="C105" s="28" t="s">
        <v>221</v>
      </c>
      <c r="D105" s="136">
        <f>SUM(E98:E103)</f>
        <v>0</v>
      </c>
      <c r="E105" s="93"/>
      <c r="F105" s="32"/>
      <c r="G105" s="32"/>
      <c r="H105" s="259"/>
      <c r="I105" s="259"/>
      <c r="J105" s="259"/>
      <c r="K105" s="95"/>
      <c r="L105" s="31"/>
      <c r="M105" s="31"/>
      <c r="N105" s="82"/>
      <c r="O105" s="45"/>
    </row>
    <row r="106" spans="1:15">
      <c r="A106" s="87"/>
      <c r="B106" s="28"/>
      <c r="C106" s="28"/>
      <c r="D106" s="28"/>
      <c r="E106" s="28"/>
      <c r="F106" s="42"/>
      <c r="G106" s="42"/>
      <c r="H106" s="42"/>
      <c r="I106" s="42"/>
      <c r="J106" s="42"/>
      <c r="K106" s="28"/>
      <c r="L106" s="28"/>
      <c r="M106" s="28"/>
      <c r="N106" s="79"/>
      <c r="O106" s="45"/>
    </row>
    <row r="107" spans="1:15">
      <c r="A107" s="89" t="s">
        <v>247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79"/>
      <c r="O107" s="45"/>
    </row>
    <row r="108" spans="1:15">
      <c r="A108" s="8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79"/>
      <c r="O108" s="45"/>
    </row>
    <row r="109" spans="1:15">
      <c r="A109" s="87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79"/>
      <c r="O109" s="45"/>
    </row>
    <row r="110" spans="1:15">
      <c r="A110" s="88" t="s">
        <v>263</v>
      </c>
      <c r="B110" s="31"/>
      <c r="C110" s="31"/>
      <c r="D110" s="31"/>
      <c r="E110" s="28"/>
      <c r="F110" s="28"/>
      <c r="G110" s="28"/>
      <c r="H110" s="28"/>
      <c r="I110" s="28"/>
      <c r="J110" s="28"/>
      <c r="K110" s="28"/>
      <c r="L110" s="249"/>
      <c r="M110" s="249"/>
      <c r="N110" s="81"/>
      <c r="O110" s="45"/>
    </row>
    <row r="111" spans="1:15">
      <c r="A111" s="10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176"/>
      <c r="M111" s="176"/>
      <c r="N111" s="81"/>
      <c r="O111" s="45"/>
    </row>
    <row r="112" spans="1:15" ht="12.75" customHeight="1">
      <c r="A112" s="260" t="s">
        <v>313</v>
      </c>
      <c r="B112" s="261"/>
      <c r="C112" s="261"/>
      <c r="D112" s="262"/>
      <c r="E112" s="262"/>
      <c r="F112" s="262"/>
      <c r="G112" s="178"/>
      <c r="H112" s="178"/>
      <c r="I112" s="178"/>
      <c r="J112" s="178"/>
      <c r="K112" s="28"/>
      <c r="L112" s="28"/>
      <c r="M112" s="28"/>
      <c r="N112" s="79"/>
      <c r="O112" s="45"/>
    </row>
    <row r="113" spans="1:15">
      <c r="A113" s="260"/>
      <c r="B113" s="261"/>
      <c r="C113" s="261"/>
      <c r="D113" s="262"/>
      <c r="E113" s="262"/>
      <c r="F113" s="262"/>
      <c r="G113" s="178"/>
      <c r="H113" s="178"/>
      <c r="I113" s="178"/>
      <c r="J113" s="178"/>
      <c r="K113" s="28"/>
      <c r="L113" s="28"/>
      <c r="M113" s="28"/>
      <c r="N113" s="79"/>
      <c r="O113" s="45"/>
    </row>
    <row r="114" spans="1:15">
      <c r="A114" s="173"/>
      <c r="B114" s="174"/>
      <c r="C114" s="174"/>
      <c r="D114" s="175"/>
      <c r="E114" s="175"/>
      <c r="F114" s="175"/>
      <c r="G114" s="175"/>
      <c r="H114" s="175"/>
      <c r="I114" s="175"/>
      <c r="J114" s="175"/>
      <c r="K114" s="28"/>
      <c r="L114" s="28"/>
      <c r="M114" s="28"/>
      <c r="N114" s="79"/>
      <c r="O114" s="45"/>
    </row>
    <row r="115" spans="1:15">
      <c r="A115" s="87"/>
      <c r="B115" s="28"/>
      <c r="C115" s="28"/>
      <c r="D115" s="28"/>
      <c r="E115" s="28" t="s">
        <v>301</v>
      </c>
      <c r="F115" s="28"/>
      <c r="G115" s="28"/>
      <c r="H115" s="28"/>
      <c r="I115" s="28"/>
      <c r="J115" s="28"/>
      <c r="K115" s="28"/>
      <c r="L115" s="28"/>
      <c r="M115" s="28"/>
      <c r="N115" s="79"/>
      <c r="O115" s="45"/>
    </row>
    <row r="116" spans="1:15">
      <c r="A116" s="87"/>
      <c r="B116" s="28"/>
      <c r="C116" s="28"/>
      <c r="D116" s="28" t="s">
        <v>271</v>
      </c>
      <c r="E116" s="134"/>
      <c r="F116" s="28"/>
      <c r="G116" s="28"/>
      <c r="H116" s="28"/>
      <c r="I116" s="28"/>
      <c r="J116" s="28"/>
      <c r="K116" s="28"/>
      <c r="L116" s="28"/>
      <c r="M116" s="28"/>
      <c r="N116" s="79"/>
      <c r="O116" s="45"/>
    </row>
    <row r="117" spans="1:15">
      <c r="A117" s="87"/>
      <c r="B117" s="28"/>
      <c r="C117" s="28"/>
      <c r="D117" s="28" t="s">
        <v>272</v>
      </c>
      <c r="E117" s="134"/>
      <c r="F117" s="28"/>
      <c r="G117" s="28"/>
      <c r="H117" s="28"/>
      <c r="I117" s="28"/>
      <c r="J117" s="28"/>
      <c r="K117" s="28"/>
      <c r="L117" s="28" t="s">
        <v>220</v>
      </c>
      <c r="M117" s="28"/>
      <c r="N117" s="79"/>
      <c r="O117" s="45"/>
    </row>
    <row r="118" spans="1:15">
      <c r="A118" s="87"/>
      <c r="B118" s="28"/>
      <c r="C118" s="28"/>
      <c r="D118" s="28" t="s">
        <v>273</v>
      </c>
      <c r="E118" s="134"/>
      <c r="F118" s="28"/>
      <c r="G118" s="28"/>
      <c r="H118" s="28"/>
      <c r="I118" s="28"/>
      <c r="J118" s="28"/>
      <c r="K118" s="28"/>
      <c r="L118" s="31"/>
      <c r="M118" s="31"/>
      <c r="N118" s="82"/>
      <c r="O118" s="45"/>
    </row>
    <row r="119" spans="1:15">
      <c r="A119" s="87"/>
      <c r="B119" s="28"/>
      <c r="C119" s="28"/>
      <c r="D119" s="28" t="s">
        <v>274</v>
      </c>
      <c r="E119" s="134"/>
      <c r="F119" s="28"/>
      <c r="G119" s="28"/>
      <c r="H119" s="140" t="s">
        <v>324</v>
      </c>
      <c r="I119" s="39"/>
      <c r="J119" s="39"/>
      <c r="K119" s="28"/>
      <c r="L119" s="31"/>
      <c r="M119" s="31"/>
      <c r="N119" s="82"/>
      <c r="O119" s="45"/>
    </row>
    <row r="120" spans="1:15" ht="12.75" customHeight="1">
      <c r="A120" s="87"/>
      <c r="B120" s="28"/>
      <c r="C120" s="28"/>
      <c r="D120" s="28" t="s">
        <v>275</v>
      </c>
      <c r="E120" s="134"/>
      <c r="F120" s="28"/>
      <c r="G120" s="28"/>
      <c r="H120" s="259" t="str">
        <f>+"El porcentaje de postura es de "&amp;VALUE(D123)&amp;"  huevos al día por gallina."</f>
        <v>El porcentaje de postura es de 0  huevos al día por gallina.</v>
      </c>
      <c r="I120" s="259"/>
      <c r="J120" s="259"/>
      <c r="K120" s="30"/>
      <c r="L120" s="31"/>
      <c r="M120" s="31"/>
      <c r="N120" s="82"/>
      <c r="O120" s="45"/>
    </row>
    <row r="121" spans="1:15">
      <c r="A121" s="87"/>
      <c r="B121" s="28"/>
      <c r="C121" s="28"/>
      <c r="D121" s="28" t="s">
        <v>276</v>
      </c>
      <c r="E121" s="134"/>
      <c r="F121" s="28"/>
      <c r="G121" s="28"/>
      <c r="H121" s="259"/>
      <c r="I121" s="259"/>
      <c r="J121" s="259"/>
      <c r="K121" s="28"/>
      <c r="L121" s="31"/>
      <c r="M121" s="31"/>
      <c r="N121" s="82"/>
      <c r="O121" s="45"/>
    </row>
    <row r="122" spans="1:15">
      <c r="A122" s="47"/>
      <c r="B122" s="45"/>
      <c r="C122" s="45"/>
      <c r="D122" s="93"/>
      <c r="E122" s="93"/>
      <c r="F122" s="32"/>
      <c r="G122" s="32"/>
      <c r="H122" s="259"/>
      <c r="I122" s="259"/>
      <c r="J122" s="259"/>
      <c r="K122" s="45"/>
      <c r="L122" s="31"/>
      <c r="M122" s="31"/>
      <c r="N122" s="82"/>
      <c r="O122" s="45"/>
    </row>
    <row r="123" spans="1:15">
      <c r="A123" s="263" t="s">
        <v>263</v>
      </c>
      <c r="B123" s="264"/>
      <c r="C123" s="28" t="s">
        <v>221</v>
      </c>
      <c r="D123" s="135">
        <f>IF(SUM(E116:E121)=0,,AVERAGE(E116:E121))</f>
        <v>0</v>
      </c>
      <c r="E123" s="93"/>
      <c r="F123" s="32"/>
      <c r="G123" s="32"/>
      <c r="H123" s="259"/>
      <c r="I123" s="259"/>
      <c r="J123" s="259"/>
      <c r="K123" s="96"/>
      <c r="L123" s="31"/>
      <c r="M123" s="31"/>
      <c r="N123" s="82"/>
      <c r="O123" s="45"/>
    </row>
    <row r="124" spans="1:15">
      <c r="A124" s="87"/>
      <c r="B124" s="28"/>
      <c r="C124" s="28"/>
      <c r="D124" s="28"/>
      <c r="E124" s="28"/>
      <c r="F124" s="42"/>
      <c r="G124" s="42"/>
      <c r="H124" s="42"/>
      <c r="I124" s="42"/>
      <c r="J124" s="42"/>
      <c r="K124" s="28"/>
      <c r="L124" s="28"/>
      <c r="M124" s="28"/>
      <c r="N124" s="79"/>
      <c r="O124" s="45"/>
    </row>
    <row r="125" spans="1:15">
      <c r="A125" s="89" t="s">
        <v>247</v>
      </c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79"/>
      <c r="O125" s="45"/>
    </row>
    <row r="126" spans="1:15">
      <c r="A126" s="87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79"/>
      <c r="O126" s="45"/>
    </row>
    <row r="127" spans="1:15">
      <c r="A127" s="87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79"/>
      <c r="O127" s="45"/>
    </row>
    <row r="128" spans="1:15">
      <c r="A128" s="88" t="s">
        <v>283</v>
      </c>
      <c r="B128" s="31"/>
      <c r="C128" s="31"/>
      <c r="D128" s="31"/>
      <c r="E128" s="28"/>
      <c r="F128" s="28"/>
      <c r="G128" s="28"/>
      <c r="H128" s="28"/>
      <c r="I128" s="28"/>
      <c r="J128" s="28"/>
      <c r="K128" s="28"/>
      <c r="L128" s="249"/>
      <c r="M128" s="249"/>
      <c r="N128" s="81"/>
      <c r="O128" s="45"/>
    </row>
    <row r="129" spans="1:15">
      <c r="A129" s="87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45"/>
      <c r="M129" s="45"/>
      <c r="N129" s="119"/>
      <c r="O129" s="45"/>
    </row>
    <row r="130" spans="1:15" ht="12.75" customHeight="1">
      <c r="A130" s="260" t="s">
        <v>314</v>
      </c>
      <c r="B130" s="261"/>
      <c r="C130" s="261"/>
      <c r="D130" s="262"/>
      <c r="E130" s="262"/>
      <c r="F130" s="262"/>
      <c r="G130" s="178"/>
      <c r="H130" s="178"/>
      <c r="I130" s="178"/>
      <c r="J130" s="178"/>
      <c r="K130" s="28"/>
      <c r="L130" s="45"/>
      <c r="M130" s="45"/>
      <c r="N130" s="119"/>
      <c r="O130" s="45"/>
    </row>
    <row r="131" spans="1:15" ht="12.75" customHeight="1">
      <c r="A131" s="260"/>
      <c r="B131" s="261"/>
      <c r="C131" s="261"/>
      <c r="D131" s="262"/>
      <c r="E131" s="262"/>
      <c r="F131" s="262"/>
      <c r="G131" s="178"/>
      <c r="H131" s="178"/>
      <c r="I131" s="178"/>
      <c r="J131" s="178"/>
      <c r="K131" s="28"/>
      <c r="L131" s="45"/>
      <c r="M131" s="45"/>
      <c r="N131" s="119"/>
      <c r="O131" s="45"/>
    </row>
    <row r="132" spans="1:15">
      <c r="A132" s="173"/>
      <c r="B132" s="174"/>
      <c r="C132" s="174"/>
      <c r="D132" s="175"/>
      <c r="E132" s="175"/>
      <c r="F132" s="175"/>
      <c r="G132" s="175"/>
      <c r="H132" s="175"/>
      <c r="I132" s="175"/>
      <c r="J132" s="175"/>
      <c r="K132" s="28"/>
      <c r="L132" s="45"/>
      <c r="M132" s="45"/>
      <c r="N132" s="119"/>
      <c r="O132" s="45"/>
    </row>
    <row r="133" spans="1:15">
      <c r="A133" s="173"/>
      <c r="B133" s="174"/>
      <c r="C133" s="174"/>
      <c r="D133" s="28"/>
      <c r="E133" s="28" t="s">
        <v>331</v>
      </c>
      <c r="F133" s="175"/>
      <c r="G133" s="175"/>
      <c r="H133" s="175"/>
      <c r="I133" s="175"/>
      <c r="J133" s="175"/>
      <c r="K133" s="28"/>
      <c r="L133" s="45"/>
      <c r="M133" s="45"/>
      <c r="N133" s="119"/>
      <c r="O133" s="45"/>
    </row>
    <row r="134" spans="1:15">
      <c r="A134" s="173"/>
      <c r="B134" s="174"/>
      <c r="C134" s="174"/>
      <c r="D134" s="28" t="s">
        <v>271</v>
      </c>
      <c r="E134" s="134"/>
      <c r="F134" s="175"/>
      <c r="G134" s="175"/>
      <c r="H134" s="175"/>
      <c r="I134" s="175"/>
      <c r="J134" s="175"/>
      <c r="K134" s="28"/>
      <c r="L134" s="45"/>
      <c r="M134" s="45"/>
      <c r="N134" s="119"/>
      <c r="O134" s="45"/>
    </row>
    <row r="135" spans="1:15">
      <c r="A135" s="173"/>
      <c r="B135" s="174"/>
      <c r="C135" s="174"/>
      <c r="D135" s="28" t="s">
        <v>272</v>
      </c>
      <c r="E135" s="134"/>
      <c r="F135" s="175"/>
      <c r="G135" s="175"/>
      <c r="H135" s="175"/>
      <c r="I135" s="175"/>
      <c r="J135" s="175"/>
      <c r="K135" s="28"/>
      <c r="L135" s="28" t="s">
        <v>220</v>
      </c>
      <c r="M135" s="28"/>
      <c r="N135" s="79"/>
      <c r="O135" s="45"/>
    </row>
    <row r="136" spans="1:15">
      <c r="A136" s="173"/>
      <c r="B136" s="174"/>
      <c r="C136" s="174"/>
      <c r="D136" s="28" t="s">
        <v>273</v>
      </c>
      <c r="E136" s="134"/>
      <c r="F136" s="175"/>
      <c r="G136" s="175"/>
      <c r="H136" s="175"/>
      <c r="I136" s="175"/>
      <c r="J136" s="175"/>
      <c r="K136" s="28"/>
      <c r="L136" s="31"/>
      <c r="M136" s="31"/>
      <c r="N136" s="82"/>
      <c r="O136" s="45"/>
    </row>
    <row r="137" spans="1:15">
      <c r="A137" s="173"/>
      <c r="B137" s="174"/>
      <c r="C137" s="174"/>
      <c r="D137" s="28" t="s">
        <v>274</v>
      </c>
      <c r="E137" s="134"/>
      <c r="F137" s="175"/>
      <c r="G137" s="175"/>
      <c r="H137" s="140" t="s">
        <v>324</v>
      </c>
      <c r="I137" s="39"/>
      <c r="J137" s="39"/>
      <c r="K137" s="28"/>
      <c r="L137" s="31"/>
      <c r="M137" s="31"/>
      <c r="N137" s="82"/>
      <c r="O137" s="45"/>
    </row>
    <row r="138" spans="1:15" ht="12.75" customHeight="1">
      <c r="A138" s="173"/>
      <c r="B138" s="174"/>
      <c r="C138" s="174"/>
      <c r="D138" s="28" t="s">
        <v>275</v>
      </c>
      <c r="E138" s="134"/>
      <c r="F138" s="175"/>
      <c r="G138" s="175"/>
      <c r="H138" s="259" t="str">
        <f>+"El peso en promedio de una caja recolectada es de "&amp;VALUE(D141)&amp;" KG."</f>
        <v>El peso en promedio de una caja recolectada es de 0 KG.</v>
      </c>
      <c r="I138" s="259"/>
      <c r="J138" s="259"/>
      <c r="K138" s="28"/>
      <c r="L138" s="31"/>
      <c r="M138" s="31"/>
      <c r="N138" s="82"/>
      <c r="O138" s="45"/>
    </row>
    <row r="139" spans="1:15" ht="12.75" customHeight="1">
      <c r="A139" s="173"/>
      <c r="B139" s="174"/>
      <c r="C139" s="174"/>
      <c r="D139" s="28" t="s">
        <v>276</v>
      </c>
      <c r="E139" s="134"/>
      <c r="F139" s="175"/>
      <c r="G139" s="175"/>
      <c r="H139" s="259"/>
      <c r="I139" s="259"/>
      <c r="J139" s="259"/>
      <c r="K139" s="28"/>
      <c r="L139" s="31"/>
      <c r="M139" s="31"/>
      <c r="N139" s="82"/>
      <c r="O139" s="45"/>
    </row>
    <row r="140" spans="1:15">
      <c r="A140" s="173"/>
      <c r="B140" s="174"/>
      <c r="C140" s="174"/>
      <c r="D140" s="175"/>
      <c r="E140" s="175"/>
      <c r="F140" s="175"/>
      <c r="G140" s="175"/>
      <c r="H140" s="259"/>
      <c r="I140" s="259"/>
      <c r="J140" s="259"/>
      <c r="K140" s="28"/>
      <c r="L140" s="31"/>
      <c r="M140" s="31"/>
      <c r="N140" s="82"/>
      <c r="O140" s="45"/>
    </row>
    <row r="141" spans="1:15">
      <c r="A141" s="263" t="s">
        <v>293</v>
      </c>
      <c r="B141" s="264"/>
      <c r="C141" s="28" t="s">
        <v>221</v>
      </c>
      <c r="D141" s="135">
        <f>IF(SUM(E134:E139)=0,,AVERAGE(E134:E139))</f>
        <v>0</v>
      </c>
      <c r="E141" s="93"/>
      <c r="F141" s="32"/>
      <c r="G141" s="32"/>
      <c r="H141" s="259"/>
      <c r="I141" s="259"/>
      <c r="J141" s="259"/>
      <c r="K141" s="104"/>
      <c r="L141" s="31"/>
      <c r="M141" s="31"/>
      <c r="N141" s="82"/>
      <c r="O141" s="45"/>
    </row>
    <row r="142" spans="1:15">
      <c r="A142" s="87"/>
      <c r="B142" s="28"/>
      <c r="C142" s="28"/>
      <c r="D142" s="93"/>
      <c r="E142" s="93"/>
      <c r="F142" s="32"/>
      <c r="G142" s="32"/>
      <c r="H142" s="32"/>
      <c r="I142" s="32"/>
      <c r="J142" s="32"/>
      <c r="K142" s="109"/>
      <c r="L142" s="28"/>
      <c r="M142" s="28"/>
      <c r="N142" s="79"/>
      <c r="O142" s="45"/>
    </row>
    <row r="143" spans="1:15">
      <c r="A143" s="87"/>
      <c r="B143" s="28"/>
      <c r="C143" s="28"/>
      <c r="D143" s="78"/>
      <c r="E143" s="179"/>
      <c r="F143" s="78"/>
      <c r="G143" s="78"/>
      <c r="H143" s="78"/>
      <c r="I143" s="78"/>
      <c r="J143" s="78"/>
      <c r="K143" s="110"/>
      <c r="L143" s="28"/>
      <c r="M143" s="28"/>
      <c r="N143" s="79"/>
      <c r="O143" s="45"/>
    </row>
    <row r="144" spans="1:15">
      <c r="A144" s="89" t="s">
        <v>246</v>
      </c>
      <c r="B144" s="28"/>
      <c r="C144" s="28"/>
      <c r="D144" s="28"/>
      <c r="E144" s="28"/>
      <c r="F144" s="78"/>
      <c r="G144" s="78"/>
      <c r="H144" s="78"/>
      <c r="I144" s="78"/>
      <c r="J144" s="78"/>
      <c r="K144" s="28"/>
      <c r="L144" s="28"/>
      <c r="M144" s="28"/>
      <c r="N144" s="79"/>
      <c r="O144" s="45"/>
    </row>
    <row r="145" spans="1:15">
      <c r="A145" s="87"/>
      <c r="B145" s="28"/>
      <c r="C145" s="28"/>
      <c r="D145" s="28"/>
      <c r="E145" s="28"/>
      <c r="F145" s="78"/>
      <c r="G145" s="78"/>
      <c r="H145" s="78"/>
      <c r="I145" s="78"/>
      <c r="J145" s="78"/>
      <c r="K145" s="77"/>
      <c r="L145" s="28"/>
      <c r="M145" s="28"/>
      <c r="N145" s="79"/>
      <c r="O145" s="45"/>
    </row>
    <row r="146" spans="1:15">
      <c r="A146" s="87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79"/>
      <c r="O146" s="45"/>
    </row>
    <row r="147" spans="1:15">
      <c r="A147" s="88" t="s">
        <v>282</v>
      </c>
      <c r="B147" s="31"/>
      <c r="C147" s="31"/>
      <c r="D147" s="31"/>
      <c r="E147" s="28"/>
      <c r="F147" s="28"/>
      <c r="G147" s="28"/>
      <c r="H147" s="28"/>
      <c r="I147" s="28"/>
      <c r="J147" s="28"/>
      <c r="K147" s="28"/>
      <c r="L147" s="28"/>
      <c r="M147" s="28"/>
      <c r="N147" s="79"/>
      <c r="O147" s="45"/>
    </row>
    <row r="148" spans="1:15">
      <c r="A148" s="10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79"/>
      <c r="O148" s="45"/>
    </row>
    <row r="149" spans="1:15" ht="12.75" customHeight="1">
      <c r="A149" s="246" t="s">
        <v>315</v>
      </c>
      <c r="B149" s="247"/>
      <c r="C149" s="247"/>
      <c r="D149" s="248"/>
      <c r="E149" s="248"/>
      <c r="F149" s="248"/>
      <c r="G149" s="175"/>
      <c r="H149" s="175"/>
      <c r="I149" s="175"/>
      <c r="J149" s="175"/>
      <c r="K149" s="28"/>
      <c r="L149" s="28"/>
      <c r="M149" s="28"/>
      <c r="N149" s="79"/>
      <c r="O149" s="45"/>
    </row>
    <row r="150" spans="1:15">
      <c r="A150" s="246"/>
      <c r="B150" s="247"/>
      <c r="C150" s="247"/>
      <c r="D150" s="248"/>
      <c r="E150" s="248"/>
      <c r="F150" s="248"/>
      <c r="G150" s="175"/>
      <c r="H150" s="175"/>
      <c r="I150" s="175"/>
      <c r="J150" s="175"/>
      <c r="K150" s="28"/>
      <c r="L150" s="28"/>
      <c r="M150" s="28"/>
      <c r="N150" s="79"/>
      <c r="O150" s="45"/>
    </row>
    <row r="151" spans="1:15" ht="12.75" customHeight="1">
      <c r="A151" s="173"/>
      <c r="B151" s="174"/>
      <c r="C151" s="174"/>
      <c r="D151" s="175"/>
      <c r="E151" s="175"/>
      <c r="F151" s="175"/>
      <c r="G151" s="175"/>
      <c r="H151" s="175"/>
      <c r="I151" s="175"/>
      <c r="J151" s="175"/>
      <c r="K151" s="28"/>
      <c r="L151" s="28"/>
      <c r="M151" s="28"/>
      <c r="N151" s="79"/>
      <c r="O151" s="45"/>
    </row>
    <row r="152" spans="1:15">
      <c r="A152" s="87"/>
      <c r="B152" s="28"/>
      <c r="C152" s="28"/>
      <c r="D152" s="28"/>
      <c r="E152" s="138" t="s">
        <v>281</v>
      </c>
      <c r="F152" s="28"/>
      <c r="G152" s="28"/>
      <c r="H152" s="28"/>
      <c r="I152" s="28"/>
      <c r="J152" s="28"/>
      <c r="K152" s="28"/>
      <c r="L152" s="28"/>
      <c r="M152" s="28"/>
      <c r="N152" s="79"/>
      <c r="O152" s="45"/>
    </row>
    <row r="153" spans="1:15">
      <c r="A153" s="87"/>
      <c r="B153" s="28"/>
      <c r="C153" s="28"/>
      <c r="D153" s="28" t="s">
        <v>271</v>
      </c>
      <c r="E153" s="134"/>
      <c r="F153" s="28"/>
      <c r="G153" s="28"/>
      <c r="H153" s="28"/>
      <c r="I153" s="28"/>
      <c r="J153" s="28"/>
      <c r="K153" s="28"/>
      <c r="L153" s="28"/>
      <c r="M153" s="28"/>
      <c r="N153" s="79"/>
      <c r="O153" s="45"/>
    </row>
    <row r="154" spans="1:15">
      <c r="A154" s="87"/>
      <c r="B154" s="28"/>
      <c r="C154" s="28"/>
      <c r="D154" s="28" t="s">
        <v>272</v>
      </c>
      <c r="E154" s="134"/>
      <c r="F154" s="28"/>
      <c r="G154" s="28"/>
      <c r="H154" s="28"/>
      <c r="I154" s="28"/>
      <c r="J154" s="28"/>
      <c r="K154" s="28"/>
      <c r="L154" s="28"/>
      <c r="M154" s="28"/>
      <c r="N154" s="79"/>
      <c r="O154" s="45"/>
    </row>
    <row r="155" spans="1:15">
      <c r="A155" s="87"/>
      <c r="B155" s="28"/>
      <c r="C155" s="28"/>
      <c r="D155" s="28" t="s">
        <v>273</v>
      </c>
      <c r="E155" s="134"/>
      <c r="F155" s="28"/>
      <c r="G155" s="28"/>
      <c r="H155" s="28"/>
      <c r="I155" s="28"/>
      <c r="J155" s="28"/>
      <c r="K155" s="28"/>
      <c r="L155" s="28"/>
      <c r="M155" s="28"/>
      <c r="N155" s="79"/>
      <c r="O155" s="45"/>
    </row>
    <row r="156" spans="1:15">
      <c r="A156" s="87"/>
      <c r="B156" s="28"/>
      <c r="C156" s="28"/>
      <c r="D156" s="28" t="s">
        <v>274</v>
      </c>
      <c r="E156" s="134"/>
      <c r="F156" s="28"/>
      <c r="G156" s="28"/>
      <c r="H156" s="140" t="s">
        <v>324</v>
      </c>
      <c r="I156" s="39"/>
      <c r="J156" s="39"/>
      <c r="K156" s="28"/>
      <c r="L156" s="28" t="s">
        <v>220</v>
      </c>
      <c r="M156" s="28"/>
      <c r="N156" s="79"/>
      <c r="O156" s="45"/>
    </row>
    <row r="157" spans="1:15" ht="12.75" customHeight="1">
      <c r="A157" s="87"/>
      <c r="B157" s="28"/>
      <c r="C157" s="28"/>
      <c r="D157" s="28" t="s">
        <v>275</v>
      </c>
      <c r="E157" s="134"/>
      <c r="F157" s="28"/>
      <c r="G157" s="28"/>
      <c r="H157" s="259" t="str">
        <f>+"Los kilos de alimento que consumío una gallina en el mes fue "&amp;VALUE(D160)&amp;" KG."</f>
        <v>Los kilos de alimento que consumío una gallina en el mes fue 0 KG.</v>
      </c>
      <c r="I157" s="259"/>
      <c r="J157" s="259"/>
      <c r="K157" s="28"/>
      <c r="L157" s="31"/>
      <c r="M157" s="31"/>
      <c r="N157" s="82"/>
      <c r="O157" s="45"/>
    </row>
    <row r="158" spans="1:15">
      <c r="A158" s="87"/>
      <c r="B158" s="28"/>
      <c r="C158" s="28"/>
      <c r="D158" s="28" t="s">
        <v>276</v>
      </c>
      <c r="E158" s="134"/>
      <c r="F158" s="28"/>
      <c r="G158" s="28"/>
      <c r="H158" s="259"/>
      <c r="I158" s="259"/>
      <c r="J158" s="259"/>
      <c r="K158" s="28"/>
      <c r="L158" s="31"/>
      <c r="M158" s="31"/>
      <c r="N158" s="82"/>
      <c r="O158" s="45"/>
    </row>
    <row r="159" spans="1:15" ht="12.75" customHeight="1">
      <c r="A159" s="87"/>
      <c r="B159" s="28"/>
      <c r="C159" s="28"/>
      <c r="D159" s="28"/>
      <c r="E159" s="28"/>
      <c r="F159" s="28"/>
      <c r="G159" s="28"/>
      <c r="H159" s="259"/>
      <c r="I159" s="259"/>
      <c r="J159" s="259"/>
      <c r="K159" s="28"/>
      <c r="L159" s="31"/>
      <c r="M159" s="31"/>
      <c r="N159" s="82"/>
      <c r="O159" s="45"/>
    </row>
    <row r="160" spans="1:15">
      <c r="A160" s="263" t="s">
        <v>282</v>
      </c>
      <c r="B160" s="264"/>
      <c r="C160" s="28" t="s">
        <v>221</v>
      </c>
      <c r="D160" s="135">
        <f>IF(SUM(E153:E158)=0,,AVERAGE(E153:E158))</f>
        <v>0</v>
      </c>
      <c r="E160" s="93"/>
      <c r="F160" s="93"/>
      <c r="G160" s="93"/>
      <c r="H160" s="259"/>
      <c r="I160" s="259"/>
      <c r="J160" s="259"/>
      <c r="K160" s="45"/>
      <c r="L160" s="31"/>
      <c r="M160" s="31"/>
      <c r="N160" s="82"/>
    </row>
    <row r="161" spans="1:14">
      <c r="A161" s="87"/>
      <c r="B161" s="28"/>
      <c r="C161" s="28"/>
      <c r="D161" s="93"/>
      <c r="E161" s="93"/>
      <c r="F161" s="111"/>
      <c r="G161" s="111"/>
      <c r="H161" s="111"/>
      <c r="I161" s="111"/>
      <c r="J161" s="111"/>
      <c r="K161" s="96"/>
      <c r="L161" s="31"/>
      <c r="M161" s="31"/>
      <c r="N161" s="82"/>
    </row>
    <row r="162" spans="1:14">
      <c r="A162" s="87"/>
      <c r="B162" s="28"/>
      <c r="C162" s="28"/>
      <c r="D162" s="179"/>
      <c r="E162" s="179"/>
      <c r="F162" s="179"/>
      <c r="G162" s="179"/>
      <c r="H162" s="179"/>
      <c r="I162" s="179"/>
      <c r="J162" s="179"/>
      <c r="K162" s="48"/>
      <c r="L162" s="31"/>
      <c r="M162" s="31"/>
      <c r="N162" s="82"/>
    </row>
    <row r="163" spans="1:14">
      <c r="A163" s="47"/>
      <c r="B163" s="28"/>
      <c r="C163" s="28"/>
      <c r="D163" s="28"/>
      <c r="E163" s="28"/>
      <c r="F163" s="33"/>
      <c r="G163" s="33"/>
      <c r="H163" s="33"/>
      <c r="I163" s="33"/>
      <c r="J163" s="33"/>
      <c r="K163" s="28"/>
      <c r="L163" s="28"/>
      <c r="M163" s="28"/>
      <c r="N163" s="79"/>
    </row>
    <row r="164" spans="1:14" ht="12.75" customHeight="1">
      <c r="A164" s="89" t="s">
        <v>246</v>
      </c>
      <c r="B164" s="39"/>
      <c r="C164" s="39"/>
      <c r="D164" s="28"/>
      <c r="E164" s="38"/>
      <c r="F164" s="33"/>
      <c r="G164" s="33"/>
      <c r="H164" s="33"/>
      <c r="I164" s="33"/>
      <c r="J164" s="33"/>
      <c r="K164" s="45"/>
      <c r="L164" s="39"/>
      <c r="M164" s="39"/>
      <c r="N164" s="80"/>
    </row>
    <row r="165" spans="1:14">
      <c r="A165" s="89"/>
      <c r="B165" s="39"/>
      <c r="C165" s="39"/>
      <c r="D165" s="28"/>
      <c r="E165" s="38"/>
      <c r="F165" s="33"/>
      <c r="G165" s="33"/>
      <c r="H165" s="33"/>
      <c r="I165" s="33"/>
      <c r="J165" s="33"/>
      <c r="K165" s="45"/>
      <c r="L165" s="39"/>
      <c r="M165" s="39"/>
      <c r="N165" s="80"/>
    </row>
    <row r="166" spans="1:14">
      <c r="A166" s="91"/>
      <c r="B166" s="39"/>
      <c r="C166" s="39"/>
      <c r="D166" s="28"/>
      <c r="E166" s="38"/>
      <c r="F166" s="33"/>
      <c r="G166" s="33"/>
      <c r="H166" s="33"/>
      <c r="I166" s="33"/>
      <c r="J166" s="33"/>
      <c r="K166" s="83"/>
      <c r="L166" s="39"/>
      <c r="M166" s="39"/>
      <c r="N166" s="80"/>
    </row>
    <row r="167" spans="1:14">
      <c r="A167" s="88" t="s">
        <v>292</v>
      </c>
      <c r="B167" s="31"/>
      <c r="C167" s="31"/>
      <c r="D167" s="31"/>
      <c r="E167" s="28"/>
      <c r="F167" s="28"/>
      <c r="G167" s="28"/>
      <c r="H167" s="28"/>
      <c r="I167" s="28"/>
      <c r="J167" s="28"/>
      <c r="K167" s="28"/>
      <c r="L167" s="249"/>
      <c r="M167" s="249"/>
      <c r="N167" s="81"/>
    </row>
    <row r="168" spans="1:14">
      <c r="A168" s="10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176"/>
      <c r="M168" s="176"/>
      <c r="N168" s="81"/>
    </row>
    <row r="169" spans="1:14" ht="12.75" customHeight="1">
      <c r="A169" s="260" t="s">
        <v>316</v>
      </c>
      <c r="B169" s="261"/>
      <c r="C169" s="261"/>
      <c r="D169" s="262"/>
      <c r="E169" s="262"/>
      <c r="F169" s="262"/>
      <c r="G169" s="178"/>
      <c r="H169" s="178"/>
      <c r="I169" s="178"/>
      <c r="J169" s="178"/>
      <c r="K169" s="28"/>
      <c r="L169" s="45"/>
      <c r="M169" s="28"/>
      <c r="N169" s="79"/>
    </row>
    <row r="170" spans="1:14">
      <c r="A170" s="260"/>
      <c r="B170" s="261"/>
      <c r="C170" s="261"/>
      <c r="D170" s="262"/>
      <c r="E170" s="262"/>
      <c r="F170" s="262"/>
      <c r="G170" s="178"/>
      <c r="H170" s="178"/>
      <c r="I170" s="178"/>
      <c r="J170" s="178"/>
      <c r="K170" s="28"/>
      <c r="L170" s="28"/>
      <c r="M170" s="28"/>
      <c r="N170" s="79"/>
    </row>
    <row r="171" spans="1:14" ht="12.75" customHeight="1">
      <c r="A171" s="173"/>
      <c r="B171" s="174"/>
      <c r="C171" s="174"/>
      <c r="D171" s="175"/>
      <c r="E171" s="175"/>
      <c r="F171" s="175"/>
      <c r="G171" s="175"/>
      <c r="H171" s="175"/>
      <c r="I171" s="175"/>
      <c r="J171" s="175"/>
      <c r="K171" s="28"/>
      <c r="L171" s="28"/>
      <c r="M171" s="28"/>
      <c r="N171" s="79"/>
    </row>
    <row r="172" spans="1:14">
      <c r="A172" s="87"/>
      <c r="B172" s="28"/>
      <c r="C172" s="28"/>
      <c r="D172" s="28"/>
      <c r="E172" s="28" t="s">
        <v>302</v>
      </c>
      <c r="F172" s="28"/>
      <c r="G172" s="28"/>
      <c r="H172" s="28"/>
      <c r="I172" s="28"/>
      <c r="J172" s="28"/>
      <c r="K172" s="28"/>
      <c r="L172" s="28"/>
      <c r="M172" s="28"/>
      <c r="N172" s="79"/>
    </row>
    <row r="173" spans="1:14">
      <c r="A173" s="87"/>
      <c r="B173" s="28"/>
      <c r="C173" s="28"/>
      <c r="D173" s="28" t="s">
        <v>271</v>
      </c>
      <c r="E173" s="137"/>
      <c r="F173" s="28"/>
      <c r="G173" s="28"/>
      <c r="H173" s="28"/>
      <c r="I173" s="28"/>
      <c r="J173" s="28"/>
      <c r="K173" s="28"/>
      <c r="L173" s="28"/>
      <c r="M173" s="28"/>
      <c r="N173" s="79"/>
    </row>
    <row r="174" spans="1:14">
      <c r="A174" s="87"/>
      <c r="B174" s="28"/>
      <c r="C174" s="28"/>
      <c r="D174" s="28" t="s">
        <v>272</v>
      </c>
      <c r="E174" s="137"/>
      <c r="F174" s="28"/>
      <c r="G174" s="28"/>
      <c r="H174" s="28"/>
      <c r="I174" s="28"/>
      <c r="J174" s="28"/>
      <c r="K174" s="28"/>
      <c r="L174" s="28"/>
      <c r="M174" s="28"/>
      <c r="N174" s="79"/>
    </row>
    <row r="175" spans="1:14">
      <c r="A175" s="87"/>
      <c r="B175" s="28"/>
      <c r="C175" s="28"/>
      <c r="D175" s="28" t="s">
        <v>273</v>
      </c>
      <c r="E175" s="137"/>
      <c r="F175" s="28"/>
      <c r="G175" s="28"/>
      <c r="H175" s="28"/>
      <c r="I175" s="28"/>
      <c r="J175" s="28"/>
      <c r="K175" s="28"/>
      <c r="L175" s="28"/>
      <c r="M175" s="28"/>
      <c r="N175" s="79"/>
    </row>
    <row r="176" spans="1:14">
      <c r="A176" s="87"/>
      <c r="B176" s="28"/>
      <c r="C176" s="28"/>
      <c r="D176" s="28" t="s">
        <v>274</v>
      </c>
      <c r="E176" s="137"/>
      <c r="F176" s="28"/>
      <c r="G176" s="28"/>
      <c r="H176" s="140" t="s">
        <v>324</v>
      </c>
      <c r="I176" s="39"/>
      <c r="J176" s="39"/>
      <c r="K176" s="28"/>
      <c r="L176" s="28" t="s">
        <v>220</v>
      </c>
      <c r="M176" s="28"/>
      <c r="N176" s="79"/>
    </row>
    <row r="177" spans="1:14" ht="12.75" customHeight="1">
      <c r="A177" s="87"/>
      <c r="B177" s="28"/>
      <c r="C177" s="28"/>
      <c r="D177" s="28" t="s">
        <v>275</v>
      </c>
      <c r="E177" s="137"/>
      <c r="F177" s="28"/>
      <c r="G177" s="28"/>
      <c r="H177" s="259" t="str">
        <f>+"El costo del consumo de alimento en el mes de una gallina es $"&amp;VALUE(D180)&amp;"."</f>
        <v>El costo del consumo de alimento en el mes de una gallina es $0.</v>
      </c>
      <c r="I177" s="259"/>
      <c r="J177" s="259"/>
      <c r="K177" s="28"/>
      <c r="L177" s="31"/>
      <c r="M177" s="31"/>
      <c r="N177" s="82"/>
    </row>
    <row r="178" spans="1:14">
      <c r="A178" s="87"/>
      <c r="B178" s="28"/>
      <c r="C178" s="28"/>
      <c r="D178" s="28" t="s">
        <v>276</v>
      </c>
      <c r="E178" s="137"/>
      <c r="F178" s="28"/>
      <c r="G178" s="28"/>
      <c r="H178" s="259"/>
      <c r="I178" s="259"/>
      <c r="J178" s="259"/>
      <c r="K178" s="28"/>
      <c r="L178" s="31"/>
      <c r="M178" s="31"/>
      <c r="N178" s="82"/>
    </row>
    <row r="179" spans="1:14" ht="12.75" customHeight="1">
      <c r="A179" s="87"/>
      <c r="B179" s="28"/>
      <c r="C179" s="28"/>
      <c r="D179" s="28"/>
      <c r="E179" s="28"/>
      <c r="F179" s="28"/>
      <c r="G179" s="28"/>
      <c r="H179" s="259"/>
      <c r="I179" s="259"/>
      <c r="J179" s="259"/>
      <c r="K179" s="28"/>
      <c r="L179" s="31"/>
      <c r="M179" s="31"/>
      <c r="N179" s="82"/>
    </row>
    <row r="180" spans="1:14">
      <c r="A180" s="263" t="s">
        <v>292</v>
      </c>
      <c r="B180" s="264"/>
      <c r="C180" s="28" t="s">
        <v>221</v>
      </c>
      <c r="D180" s="136">
        <f>IF(SUM(E173:E178)=0,,AVERAGE(E173:E178))</f>
        <v>0</v>
      </c>
      <c r="E180" s="114"/>
      <c r="F180" s="112"/>
      <c r="G180" s="112"/>
      <c r="H180" s="259"/>
      <c r="I180" s="259"/>
      <c r="J180" s="259"/>
      <c r="K180" s="35"/>
      <c r="L180" s="31"/>
      <c r="M180" s="31"/>
      <c r="N180" s="82"/>
    </row>
    <row r="181" spans="1:14">
      <c r="A181" s="87"/>
      <c r="B181" s="28"/>
      <c r="C181" s="28"/>
      <c r="D181" s="114"/>
      <c r="E181" s="114"/>
      <c r="F181" s="112"/>
      <c r="G181" s="112"/>
      <c r="H181" s="112"/>
      <c r="I181" s="112"/>
      <c r="J181" s="112"/>
      <c r="K181" s="113"/>
      <c r="L181" s="117"/>
      <c r="M181" s="117"/>
      <c r="N181" s="118"/>
    </row>
    <row r="182" spans="1:14">
      <c r="A182" s="87"/>
      <c r="B182" s="28"/>
      <c r="C182" s="28"/>
      <c r="D182" s="28"/>
      <c r="E182" s="28"/>
      <c r="F182" s="45"/>
      <c r="G182" s="45"/>
      <c r="H182" s="45"/>
      <c r="I182" s="45"/>
      <c r="J182" s="45"/>
      <c r="K182" s="45"/>
      <c r="L182" s="117"/>
      <c r="M182" s="117"/>
      <c r="N182" s="118"/>
    </row>
    <row r="183" spans="1:14">
      <c r="A183" s="87"/>
      <c r="B183" s="28"/>
      <c r="C183" s="28"/>
      <c r="D183" s="28"/>
      <c r="E183" s="28"/>
      <c r="F183" s="45"/>
      <c r="G183" s="45"/>
      <c r="H183" s="45"/>
      <c r="I183" s="45"/>
      <c r="J183" s="45"/>
      <c r="K183" s="45"/>
      <c r="L183" s="33"/>
      <c r="M183" s="28"/>
      <c r="N183" s="79"/>
    </row>
    <row r="184" spans="1:14">
      <c r="A184" s="89" t="s">
        <v>246</v>
      </c>
      <c r="B184" s="28"/>
      <c r="C184" s="28"/>
      <c r="D184" s="28"/>
      <c r="E184" s="28"/>
      <c r="F184" s="45"/>
      <c r="G184" s="45"/>
      <c r="H184" s="45"/>
      <c r="I184" s="45"/>
      <c r="J184" s="45"/>
      <c r="K184" s="45"/>
      <c r="L184" s="33"/>
      <c r="M184" s="37"/>
      <c r="N184" s="79"/>
    </row>
    <row r="185" spans="1:14">
      <c r="A185" s="87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33"/>
      <c r="M185" s="37"/>
      <c r="N185" s="79"/>
    </row>
    <row r="186" spans="1:14">
      <c r="A186" s="87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33"/>
      <c r="M186" s="37"/>
      <c r="N186" s="79"/>
    </row>
    <row r="187" spans="1:14">
      <c r="A187" s="88" t="s">
        <v>268</v>
      </c>
      <c r="B187" s="31"/>
      <c r="C187" s="31"/>
      <c r="D187" s="31"/>
      <c r="E187" s="28"/>
      <c r="F187" s="28"/>
      <c r="G187" s="28"/>
      <c r="H187" s="28"/>
      <c r="I187" s="28"/>
      <c r="J187" s="28"/>
      <c r="K187" s="28"/>
      <c r="L187" s="249"/>
      <c r="M187" s="249"/>
      <c r="N187" s="81"/>
    </row>
    <row r="188" spans="1:14">
      <c r="A188" s="87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45"/>
      <c r="M188" s="45"/>
      <c r="N188" s="119"/>
    </row>
    <row r="189" spans="1:14" ht="12.75" customHeight="1">
      <c r="A189" s="246" t="s">
        <v>317</v>
      </c>
      <c r="B189" s="247"/>
      <c r="C189" s="247"/>
      <c r="D189" s="248"/>
      <c r="E189" s="248"/>
      <c r="F189" s="248"/>
      <c r="G189" s="175"/>
      <c r="H189" s="175"/>
      <c r="I189" s="175"/>
      <c r="J189" s="175"/>
      <c r="K189" s="28"/>
      <c r="L189" s="45"/>
      <c r="M189" s="45"/>
      <c r="N189" s="119"/>
    </row>
    <row r="190" spans="1:14">
      <c r="A190" s="246"/>
      <c r="B190" s="247"/>
      <c r="C190" s="247"/>
      <c r="D190" s="248"/>
      <c r="E190" s="248"/>
      <c r="F190" s="248"/>
      <c r="G190" s="175"/>
      <c r="H190" s="175"/>
      <c r="I190" s="175"/>
      <c r="J190" s="175"/>
      <c r="K190" s="28"/>
      <c r="L190" s="45"/>
      <c r="M190" s="45"/>
      <c r="N190" s="119"/>
    </row>
    <row r="191" spans="1:14" ht="12.75" customHeight="1">
      <c r="A191" s="173"/>
      <c r="B191" s="174"/>
      <c r="C191" s="174"/>
      <c r="D191" s="175"/>
      <c r="E191" s="175"/>
      <c r="F191" s="175"/>
      <c r="G191" s="175"/>
      <c r="H191" s="175"/>
      <c r="I191" s="175"/>
      <c r="J191" s="175"/>
      <c r="K191" s="28"/>
      <c r="L191" s="45"/>
      <c r="M191" s="45"/>
      <c r="N191" s="119"/>
    </row>
    <row r="192" spans="1:14">
      <c r="A192" s="173"/>
      <c r="B192" s="174"/>
      <c r="C192" s="174"/>
      <c r="D192" s="28"/>
      <c r="E192" s="28" t="s">
        <v>268</v>
      </c>
      <c r="F192" s="175"/>
      <c r="G192" s="175"/>
      <c r="H192" s="175"/>
      <c r="I192" s="175"/>
      <c r="J192" s="175"/>
      <c r="K192" s="28"/>
      <c r="L192" s="45"/>
      <c r="M192" s="45"/>
      <c r="N192" s="119"/>
    </row>
    <row r="193" spans="1:14">
      <c r="A193" s="173"/>
      <c r="B193" s="174"/>
      <c r="C193" s="174"/>
      <c r="D193" s="28" t="s">
        <v>271</v>
      </c>
      <c r="E193" s="134"/>
      <c r="F193" s="175"/>
      <c r="G193" s="175"/>
      <c r="H193" s="175"/>
      <c r="I193" s="175"/>
      <c r="J193" s="175"/>
      <c r="K193" s="28"/>
      <c r="L193" s="45"/>
      <c r="M193" s="45"/>
      <c r="N193" s="119"/>
    </row>
    <row r="194" spans="1:14">
      <c r="A194" s="173"/>
      <c r="B194" s="174"/>
      <c r="C194" s="174"/>
      <c r="D194" s="28" t="s">
        <v>272</v>
      </c>
      <c r="E194" s="134"/>
      <c r="F194" s="175"/>
      <c r="G194" s="175"/>
      <c r="H194" s="175"/>
      <c r="I194" s="175"/>
      <c r="J194" s="175"/>
      <c r="K194" s="28"/>
      <c r="L194" s="45"/>
      <c r="M194" s="45"/>
      <c r="N194" s="119"/>
    </row>
    <row r="195" spans="1:14">
      <c r="A195" s="173"/>
      <c r="B195" s="174"/>
      <c r="C195" s="174"/>
      <c r="D195" s="28" t="s">
        <v>273</v>
      </c>
      <c r="E195" s="134"/>
      <c r="F195" s="175"/>
      <c r="G195" s="175"/>
      <c r="H195" s="175"/>
      <c r="I195" s="175"/>
      <c r="J195" s="175"/>
      <c r="K195" s="28"/>
      <c r="L195" s="28" t="s">
        <v>220</v>
      </c>
      <c r="M195" s="28"/>
      <c r="N195" s="79"/>
    </row>
    <row r="196" spans="1:14">
      <c r="A196" s="173"/>
      <c r="B196" s="174"/>
      <c r="C196" s="174"/>
      <c r="D196" s="28" t="s">
        <v>274</v>
      </c>
      <c r="E196" s="134"/>
      <c r="F196" s="175"/>
      <c r="G196" s="175"/>
      <c r="H196" s="140" t="s">
        <v>324</v>
      </c>
      <c r="I196" s="39"/>
      <c r="J196" s="39"/>
      <c r="K196" s="28"/>
      <c r="L196" s="31"/>
      <c r="M196" s="31"/>
      <c r="N196" s="82"/>
    </row>
    <row r="197" spans="1:14" ht="12.75" customHeight="1">
      <c r="A197" s="173"/>
      <c r="B197" s="174"/>
      <c r="C197" s="174"/>
      <c r="D197" s="28" t="s">
        <v>275</v>
      </c>
      <c r="E197" s="134"/>
      <c r="F197" s="175"/>
      <c r="G197" s="175"/>
      <c r="H197" s="259" t="str">
        <f>+"Para que una gallina ponga un kilogramo de huevo necesita comer "&amp;VALUE(D200)&amp;" KG."</f>
        <v>Para que una gallina ponga un kilogramo de huevo necesita comer 0 KG.</v>
      </c>
      <c r="I197" s="259"/>
      <c r="J197" s="259"/>
      <c r="K197" s="28"/>
      <c r="L197" s="31"/>
      <c r="M197" s="31"/>
      <c r="N197" s="82"/>
    </row>
    <row r="198" spans="1:14">
      <c r="A198" s="173"/>
      <c r="B198" s="174"/>
      <c r="C198" s="174"/>
      <c r="D198" s="28" t="s">
        <v>276</v>
      </c>
      <c r="E198" s="134"/>
      <c r="F198" s="175"/>
      <c r="G198" s="175"/>
      <c r="H198" s="259"/>
      <c r="I198" s="259"/>
      <c r="J198" s="259"/>
      <c r="K198" s="28"/>
      <c r="L198" s="31"/>
      <c r="M198" s="31"/>
      <c r="N198" s="82"/>
    </row>
    <row r="199" spans="1:14" ht="12.75" customHeight="1">
      <c r="A199" s="87"/>
      <c r="B199" s="28"/>
      <c r="C199" s="28"/>
      <c r="D199" s="28"/>
      <c r="E199" s="28"/>
      <c r="F199" s="28"/>
      <c r="G199" s="28"/>
      <c r="H199" s="259"/>
      <c r="I199" s="259"/>
      <c r="J199" s="259"/>
      <c r="K199" s="28"/>
      <c r="L199" s="31"/>
      <c r="M199" s="31"/>
      <c r="N199" s="82"/>
    </row>
    <row r="200" spans="1:14">
      <c r="A200" s="263" t="s">
        <v>294</v>
      </c>
      <c r="B200" s="264"/>
      <c r="C200" s="28" t="s">
        <v>221</v>
      </c>
      <c r="D200" s="135">
        <f>IF(SUM(E193:E198)=0,,AVERAGE(E193:E198))</f>
        <v>0</v>
      </c>
      <c r="E200" s="93"/>
      <c r="F200" s="33"/>
      <c r="G200" s="33"/>
      <c r="H200" s="259"/>
      <c r="I200" s="259"/>
      <c r="J200" s="259"/>
      <c r="K200" s="28"/>
      <c r="L200" s="31"/>
      <c r="M200" s="31"/>
      <c r="N200" s="82"/>
    </row>
    <row r="201" spans="1:14" ht="12.75" customHeight="1">
      <c r="A201" s="87"/>
      <c r="B201" s="28"/>
      <c r="C201" s="28"/>
      <c r="D201" s="93"/>
      <c r="E201" s="93"/>
      <c r="F201" s="33"/>
      <c r="G201" s="33"/>
      <c r="H201" s="33"/>
      <c r="I201" s="33"/>
      <c r="J201" s="33"/>
      <c r="K201" s="96"/>
      <c r="L201" s="31"/>
      <c r="M201" s="31"/>
      <c r="N201" s="82"/>
    </row>
    <row r="202" spans="1:14">
      <c r="A202" s="87"/>
      <c r="B202" s="28"/>
      <c r="C202" s="28"/>
      <c r="D202" s="179"/>
      <c r="E202" s="179"/>
      <c r="F202" s="179"/>
      <c r="G202" s="179"/>
      <c r="H202" s="179"/>
      <c r="I202" s="179"/>
      <c r="J202" s="179"/>
      <c r="K202" s="48"/>
      <c r="L202" s="31"/>
      <c r="M202" s="31"/>
      <c r="N202" s="82"/>
    </row>
    <row r="203" spans="1:14">
      <c r="A203" s="47"/>
      <c r="B203" s="28"/>
      <c r="C203" s="28"/>
      <c r="D203" s="28"/>
      <c r="E203" s="28"/>
      <c r="F203" s="45"/>
      <c r="G203" s="45"/>
      <c r="H203" s="45"/>
      <c r="I203" s="45"/>
      <c r="J203" s="45"/>
      <c r="K203" s="45"/>
      <c r="L203" s="31"/>
      <c r="M203" s="31"/>
      <c r="N203" s="82"/>
    </row>
    <row r="204" spans="1:14" ht="12.75" customHeight="1">
      <c r="A204" s="89" t="s">
        <v>246</v>
      </c>
      <c r="B204" s="39"/>
      <c r="C204" s="39"/>
      <c r="D204" s="28"/>
      <c r="E204" s="38"/>
      <c r="F204" s="45"/>
      <c r="G204" s="45"/>
      <c r="H204" s="45"/>
      <c r="I204" s="45"/>
      <c r="J204" s="45"/>
      <c r="K204" s="45"/>
      <c r="L204" s="31"/>
      <c r="M204" s="31"/>
      <c r="N204" s="82"/>
    </row>
    <row r="205" spans="1:14">
      <c r="A205" s="89"/>
      <c r="B205" s="39"/>
      <c r="C205" s="39"/>
      <c r="D205" s="28"/>
      <c r="E205" s="38"/>
      <c r="F205" s="45"/>
      <c r="G205" s="45"/>
      <c r="H205" s="45"/>
      <c r="I205" s="45"/>
      <c r="J205" s="45"/>
      <c r="K205" s="45"/>
      <c r="L205" s="39"/>
      <c r="M205" s="39"/>
      <c r="N205" s="80"/>
    </row>
    <row r="206" spans="1:14">
      <c r="A206" s="91"/>
      <c r="B206" s="39"/>
      <c r="C206" s="39"/>
      <c r="D206" s="28"/>
      <c r="E206" s="38"/>
      <c r="F206" s="33"/>
      <c r="G206" s="33"/>
      <c r="H206" s="33"/>
      <c r="I206" s="33"/>
      <c r="J206" s="33"/>
      <c r="K206" s="83"/>
      <c r="L206" s="39"/>
      <c r="M206" s="39"/>
      <c r="N206" s="80"/>
    </row>
    <row r="207" spans="1:14">
      <c r="A207" s="88" t="s">
        <v>268</v>
      </c>
      <c r="B207" s="31"/>
      <c r="C207" s="31"/>
      <c r="D207" s="31"/>
      <c r="E207" s="28"/>
      <c r="F207" s="28"/>
      <c r="G207" s="28"/>
      <c r="H207" s="28"/>
      <c r="I207" s="28"/>
      <c r="J207" s="28"/>
      <c r="K207" s="28"/>
      <c r="L207" s="249"/>
      <c r="M207" s="249"/>
      <c r="N207" s="81"/>
    </row>
    <row r="208" spans="1:14">
      <c r="A208" s="87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45"/>
      <c r="M208" s="45"/>
      <c r="N208" s="119"/>
    </row>
    <row r="209" spans="1:14" ht="12.75" customHeight="1">
      <c r="A209" s="246" t="s">
        <v>318</v>
      </c>
      <c r="B209" s="247"/>
      <c r="C209" s="247"/>
      <c r="D209" s="248"/>
      <c r="E209" s="248"/>
      <c r="F209" s="248"/>
      <c r="G209" s="175"/>
      <c r="H209" s="175"/>
      <c r="I209" s="175"/>
      <c r="J209" s="175"/>
      <c r="K209" s="28"/>
      <c r="L209" s="45"/>
      <c r="M209" s="45"/>
      <c r="N209" s="119"/>
    </row>
    <row r="210" spans="1:14">
      <c r="A210" s="246"/>
      <c r="B210" s="247"/>
      <c r="C210" s="247"/>
      <c r="D210" s="248"/>
      <c r="E210" s="248"/>
      <c r="F210" s="248"/>
      <c r="G210" s="175"/>
      <c r="H210" s="175"/>
      <c r="I210" s="175"/>
      <c r="J210" s="175"/>
      <c r="K210" s="28"/>
      <c r="L210" s="45"/>
      <c r="M210" s="45"/>
      <c r="N210" s="119"/>
    </row>
    <row r="211" spans="1:14" ht="12.75" customHeight="1">
      <c r="A211" s="173"/>
      <c r="B211" s="174"/>
      <c r="C211" s="174"/>
      <c r="D211" s="175"/>
      <c r="E211" s="175"/>
      <c r="F211" s="175"/>
      <c r="G211" s="175"/>
      <c r="H211" s="175"/>
      <c r="I211" s="175"/>
      <c r="J211" s="175"/>
      <c r="K211" s="28"/>
      <c r="L211" s="45"/>
      <c r="M211" s="45"/>
      <c r="N211" s="119"/>
    </row>
    <row r="212" spans="1:14">
      <c r="A212" s="173"/>
      <c r="B212" s="174"/>
      <c r="C212" s="174"/>
      <c r="D212" s="28"/>
      <c r="E212" s="28" t="s">
        <v>284</v>
      </c>
      <c r="F212" s="175"/>
      <c r="G212" s="175"/>
      <c r="H212" s="175"/>
      <c r="I212" s="175"/>
      <c r="J212" s="175"/>
      <c r="K212" s="28"/>
      <c r="L212" s="45"/>
      <c r="M212" s="45"/>
      <c r="N212" s="119"/>
    </row>
    <row r="213" spans="1:14">
      <c r="A213" s="173"/>
      <c r="B213" s="174"/>
      <c r="C213" s="174"/>
      <c r="D213" s="28" t="s">
        <v>271</v>
      </c>
      <c r="E213" s="137"/>
      <c r="F213" s="175"/>
      <c r="G213" s="175"/>
      <c r="H213" s="175"/>
      <c r="I213" s="175"/>
      <c r="J213" s="175"/>
      <c r="K213" s="28"/>
      <c r="L213" s="45"/>
      <c r="M213" s="45"/>
      <c r="N213" s="119"/>
    </row>
    <row r="214" spans="1:14">
      <c r="A214" s="173"/>
      <c r="B214" s="174"/>
      <c r="C214" s="174"/>
      <c r="D214" s="28" t="s">
        <v>272</v>
      </c>
      <c r="E214" s="137"/>
      <c r="F214" s="175"/>
      <c r="G214" s="175"/>
      <c r="H214" s="175"/>
      <c r="I214" s="175"/>
      <c r="J214" s="175"/>
      <c r="K214" s="28"/>
      <c r="L214" s="28" t="s">
        <v>220</v>
      </c>
      <c r="M214" s="28"/>
      <c r="N214" s="79"/>
    </row>
    <row r="215" spans="1:14">
      <c r="A215" s="173"/>
      <c r="B215" s="174"/>
      <c r="C215" s="174"/>
      <c r="D215" s="28" t="s">
        <v>273</v>
      </c>
      <c r="E215" s="137"/>
      <c r="F215" s="175"/>
      <c r="G215" s="175"/>
      <c r="H215" s="175"/>
      <c r="I215" s="175"/>
      <c r="J215" s="175"/>
      <c r="K215" s="28"/>
      <c r="L215" s="31"/>
      <c r="M215" s="31"/>
      <c r="N215" s="82"/>
    </row>
    <row r="216" spans="1:14">
      <c r="A216" s="173"/>
      <c r="B216" s="174"/>
      <c r="C216" s="174"/>
      <c r="D216" s="28" t="s">
        <v>274</v>
      </c>
      <c r="E216" s="137"/>
      <c r="F216" s="175"/>
      <c r="G216" s="175"/>
      <c r="H216" s="140" t="s">
        <v>324</v>
      </c>
      <c r="I216" s="39"/>
      <c r="J216" s="39"/>
      <c r="K216" s="28"/>
      <c r="L216" s="31"/>
      <c r="M216" s="31"/>
      <c r="N216" s="82"/>
    </row>
    <row r="217" spans="1:14" ht="12.75" customHeight="1">
      <c r="A217" s="173"/>
      <c r="B217" s="174"/>
      <c r="C217" s="174"/>
      <c r="D217" s="28" t="s">
        <v>275</v>
      </c>
      <c r="E217" s="137"/>
      <c r="F217" s="175"/>
      <c r="G217" s="175"/>
      <c r="H217" s="259" t="str">
        <f>+"El costo del alimento para que una gallina ponga un kilogramo de huevo es de $"&amp;VALUE(D220)&amp;"."</f>
        <v>El costo del alimento para que una gallina ponga un kilogramo de huevo es de $0.</v>
      </c>
      <c r="I217" s="259"/>
      <c r="J217" s="259"/>
      <c r="K217" s="28"/>
      <c r="L217" s="31"/>
      <c r="M217" s="31"/>
      <c r="N217" s="82"/>
    </row>
    <row r="218" spans="1:14">
      <c r="A218" s="173"/>
      <c r="B218" s="174"/>
      <c r="C218" s="174"/>
      <c r="D218" s="28" t="s">
        <v>276</v>
      </c>
      <c r="E218" s="137"/>
      <c r="F218" s="175"/>
      <c r="G218" s="175"/>
      <c r="H218" s="259"/>
      <c r="I218" s="259"/>
      <c r="J218" s="259"/>
      <c r="K218" s="28"/>
      <c r="L218" s="31"/>
      <c r="M218" s="31"/>
      <c r="N218" s="82"/>
    </row>
    <row r="219" spans="1:14" ht="12.75" customHeight="1">
      <c r="A219" s="87"/>
      <c r="B219" s="28"/>
      <c r="C219" s="28"/>
      <c r="D219" s="28"/>
      <c r="E219" s="28"/>
      <c r="F219" s="28"/>
      <c r="G219" s="28"/>
      <c r="H219" s="259"/>
      <c r="I219" s="259"/>
      <c r="J219" s="259"/>
      <c r="K219" s="28"/>
      <c r="L219" s="31"/>
      <c r="M219" s="31"/>
      <c r="N219" s="82"/>
    </row>
    <row r="220" spans="1:14">
      <c r="A220" s="263" t="s">
        <v>303</v>
      </c>
      <c r="B220" s="264"/>
      <c r="C220" s="28" t="s">
        <v>221</v>
      </c>
      <c r="D220" s="136">
        <f>IF(SUM(E213:E218)=0,,AVERAGE(E213:E218))</f>
        <v>0</v>
      </c>
      <c r="E220" s="93"/>
      <c r="F220" s="33"/>
      <c r="G220" s="33"/>
      <c r="H220" s="259"/>
      <c r="I220" s="259"/>
      <c r="J220" s="259"/>
      <c r="K220" s="28"/>
      <c r="L220" s="31"/>
      <c r="M220" s="31"/>
      <c r="N220" s="82"/>
    </row>
    <row r="221" spans="1:14" ht="12.75" customHeight="1">
      <c r="A221" s="87"/>
      <c r="B221" s="28"/>
      <c r="C221" s="28"/>
      <c r="D221" s="93"/>
      <c r="E221" s="93"/>
      <c r="F221" s="33"/>
      <c r="G221" s="33"/>
      <c r="H221" s="33"/>
      <c r="I221" s="33"/>
      <c r="J221" s="33"/>
      <c r="K221" s="96"/>
      <c r="L221" s="31"/>
      <c r="M221" s="31"/>
      <c r="N221" s="82"/>
    </row>
    <row r="222" spans="1:14" ht="12.75" customHeight="1">
      <c r="A222" s="87"/>
      <c r="B222" s="28"/>
      <c r="C222" s="28"/>
      <c r="D222" s="179"/>
      <c r="E222" s="179"/>
      <c r="F222" s="179"/>
      <c r="G222" s="179"/>
      <c r="H222" s="179"/>
      <c r="I222" s="179"/>
      <c r="J222" s="179"/>
      <c r="K222" s="48"/>
      <c r="L222" s="31"/>
      <c r="M222" s="31"/>
      <c r="N222" s="82"/>
    </row>
    <row r="223" spans="1:14">
      <c r="A223" s="47"/>
      <c r="B223" s="28"/>
      <c r="C223" s="28"/>
      <c r="D223" s="28"/>
      <c r="E223" s="45"/>
      <c r="F223" s="45"/>
      <c r="G223" s="45"/>
      <c r="H223" s="45"/>
      <c r="I223" s="45"/>
      <c r="J223" s="45"/>
      <c r="K223" s="45"/>
      <c r="L223" s="28"/>
      <c r="M223" s="28"/>
      <c r="N223" s="79"/>
    </row>
    <row r="224" spans="1:14" ht="12.75" customHeight="1">
      <c r="A224" s="89" t="s">
        <v>246</v>
      </c>
      <c r="B224" s="39"/>
      <c r="C224" s="39"/>
      <c r="D224" s="28"/>
      <c r="E224" s="38"/>
      <c r="F224" s="45"/>
      <c r="G224" s="45"/>
      <c r="H224" s="45"/>
      <c r="I224" s="45"/>
      <c r="J224" s="45"/>
      <c r="K224" s="45"/>
      <c r="L224" s="39"/>
      <c r="M224" s="39"/>
      <c r="N224" s="80"/>
    </row>
    <row r="225" spans="1:14">
      <c r="A225" s="89"/>
      <c r="B225" s="39"/>
      <c r="C225" s="39"/>
      <c r="D225" s="28"/>
      <c r="E225" s="38"/>
      <c r="F225" s="45"/>
      <c r="G225" s="45"/>
      <c r="H225" s="45"/>
      <c r="I225" s="45"/>
      <c r="J225" s="45"/>
      <c r="K225" s="45"/>
      <c r="L225" s="39"/>
      <c r="M225" s="39"/>
      <c r="N225" s="80"/>
    </row>
    <row r="226" spans="1:14">
      <c r="A226" s="91"/>
      <c r="B226" s="39"/>
      <c r="C226" s="39"/>
      <c r="D226" s="28"/>
      <c r="E226" s="38"/>
      <c r="F226" s="33"/>
      <c r="G226" s="33"/>
      <c r="H226" s="33"/>
      <c r="I226" s="33"/>
      <c r="J226" s="33"/>
      <c r="K226" s="83"/>
      <c r="L226" s="39"/>
      <c r="M226" s="39"/>
      <c r="N226" s="80"/>
    </row>
    <row r="227" spans="1:14">
      <c r="A227" s="88" t="s">
        <v>285</v>
      </c>
      <c r="B227" s="31"/>
      <c r="C227" s="31"/>
      <c r="D227" s="31"/>
      <c r="E227" s="28"/>
      <c r="F227" s="28"/>
      <c r="G227" s="28"/>
      <c r="H227" s="28"/>
      <c r="I227" s="28"/>
      <c r="J227" s="28"/>
      <c r="K227" s="28"/>
      <c r="L227" s="249"/>
      <c r="M227" s="249"/>
      <c r="N227" s="81"/>
    </row>
    <row r="228" spans="1:14">
      <c r="A228" s="10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176"/>
      <c r="M228" s="176"/>
      <c r="N228" s="81"/>
    </row>
    <row r="229" spans="1:14" ht="12.75" customHeight="1">
      <c r="A229" s="246" t="s">
        <v>319</v>
      </c>
      <c r="B229" s="247"/>
      <c r="C229" s="247"/>
      <c r="D229" s="248"/>
      <c r="E229" s="248"/>
      <c r="F229" s="248"/>
      <c r="G229" s="175"/>
      <c r="H229" s="175"/>
      <c r="I229" s="175"/>
      <c r="J229" s="175"/>
      <c r="K229" s="28"/>
      <c r="L229" s="45"/>
      <c r="M229" s="28"/>
      <c r="N229" s="79"/>
    </row>
    <row r="230" spans="1:14">
      <c r="A230" s="246"/>
      <c r="B230" s="247"/>
      <c r="C230" s="247"/>
      <c r="D230" s="248"/>
      <c r="E230" s="248"/>
      <c r="F230" s="248"/>
      <c r="G230" s="175"/>
      <c r="H230" s="175"/>
      <c r="I230" s="175"/>
      <c r="J230" s="175"/>
      <c r="K230" s="28"/>
      <c r="L230" s="28"/>
      <c r="M230" s="28"/>
      <c r="N230" s="79"/>
    </row>
    <row r="231" spans="1:14" ht="12.75" customHeight="1">
      <c r="A231" s="173"/>
      <c r="B231" s="174"/>
      <c r="C231" s="174"/>
      <c r="D231" s="175"/>
      <c r="E231" s="175"/>
      <c r="F231" s="175"/>
      <c r="G231" s="175"/>
      <c r="H231" s="175"/>
      <c r="I231" s="175"/>
      <c r="J231" s="175"/>
      <c r="K231" s="28"/>
      <c r="L231" s="28"/>
      <c r="M231" s="28"/>
      <c r="N231" s="79"/>
    </row>
    <row r="232" spans="1:14">
      <c r="A232" s="87"/>
      <c r="B232" s="28"/>
      <c r="C232" s="28"/>
      <c r="D232" s="28"/>
      <c r="E232" s="28" t="s">
        <v>278</v>
      </c>
      <c r="F232" s="28"/>
      <c r="G232" s="28"/>
      <c r="H232" s="28"/>
      <c r="I232" s="28"/>
      <c r="J232" s="28"/>
      <c r="K232" s="28"/>
      <c r="L232" s="28"/>
      <c r="M232" s="28"/>
      <c r="N232" s="79"/>
    </row>
    <row r="233" spans="1:14">
      <c r="A233" s="87"/>
      <c r="B233" s="28"/>
      <c r="C233" s="28"/>
      <c r="D233" s="28" t="s">
        <v>271</v>
      </c>
      <c r="E233" s="137"/>
      <c r="F233" s="28"/>
      <c r="G233" s="28"/>
      <c r="H233" s="28"/>
      <c r="I233" s="28"/>
      <c r="J233" s="28"/>
      <c r="K233" s="28"/>
      <c r="L233" s="28"/>
      <c r="M233" s="28"/>
      <c r="N233" s="79"/>
    </row>
    <row r="234" spans="1:14">
      <c r="A234" s="87"/>
      <c r="B234" s="28"/>
      <c r="C234" s="28"/>
      <c r="D234" s="28" t="s">
        <v>272</v>
      </c>
      <c r="E234" s="137"/>
      <c r="F234" s="28"/>
      <c r="G234" s="28"/>
      <c r="H234" s="28"/>
      <c r="I234" s="28"/>
      <c r="J234" s="28"/>
      <c r="K234" s="28"/>
      <c r="L234" s="28"/>
      <c r="M234" s="28"/>
      <c r="N234" s="79"/>
    </row>
    <row r="235" spans="1:14">
      <c r="A235" s="87"/>
      <c r="B235" s="28"/>
      <c r="C235" s="28"/>
      <c r="D235" s="28" t="s">
        <v>273</v>
      </c>
      <c r="E235" s="137"/>
      <c r="F235" s="28"/>
      <c r="G235" s="28"/>
      <c r="H235" s="28"/>
      <c r="I235" s="28"/>
      <c r="J235" s="28"/>
      <c r="K235" s="28"/>
      <c r="L235" s="28"/>
      <c r="M235" s="28"/>
      <c r="N235" s="79"/>
    </row>
    <row r="236" spans="1:14">
      <c r="A236" s="87"/>
      <c r="B236" s="28"/>
      <c r="C236" s="28"/>
      <c r="D236" s="28" t="s">
        <v>274</v>
      </c>
      <c r="E236" s="137"/>
      <c r="F236" s="28"/>
      <c r="G236" s="28"/>
      <c r="H236" s="140" t="s">
        <v>324</v>
      </c>
      <c r="I236" s="39"/>
      <c r="J236" s="39"/>
      <c r="K236" s="28"/>
      <c r="L236" s="28" t="s">
        <v>220</v>
      </c>
      <c r="M236" s="28"/>
      <c r="N236" s="79"/>
    </row>
    <row r="237" spans="1:14" ht="12.75" customHeight="1">
      <c r="A237" s="87"/>
      <c r="B237" s="28"/>
      <c r="C237" s="28"/>
      <c r="D237" s="28" t="s">
        <v>275</v>
      </c>
      <c r="E237" s="137"/>
      <c r="F237" s="28"/>
      <c r="G237" s="28"/>
      <c r="H237" s="259" t="str">
        <f>+"El costo del consumo de alimento terminado y complementos alimenticios de una gallina en el mes es de $"&amp;VALUE(D240)&amp;"."</f>
        <v>El costo del consumo de alimento terminado y complementos alimenticios de una gallina en el mes es de $0.</v>
      </c>
      <c r="I237" s="259"/>
      <c r="J237" s="259"/>
      <c r="K237" s="28"/>
      <c r="L237" s="31"/>
      <c r="M237" s="31"/>
      <c r="N237" s="82"/>
    </row>
    <row r="238" spans="1:14">
      <c r="A238" s="87"/>
      <c r="B238" s="28"/>
      <c r="C238" s="28"/>
      <c r="D238" s="28" t="s">
        <v>276</v>
      </c>
      <c r="E238" s="137"/>
      <c r="F238" s="28"/>
      <c r="G238" s="28"/>
      <c r="H238" s="259"/>
      <c r="I238" s="259"/>
      <c r="J238" s="259"/>
      <c r="K238" s="28"/>
      <c r="L238" s="31"/>
      <c r="M238" s="31"/>
      <c r="N238" s="82"/>
    </row>
    <row r="239" spans="1:14" ht="12.75" customHeight="1">
      <c r="A239" s="87"/>
      <c r="B239" s="28"/>
      <c r="C239" s="28"/>
      <c r="D239" s="28"/>
      <c r="E239" s="28"/>
      <c r="F239" s="28"/>
      <c r="G239" s="28"/>
      <c r="H239" s="259"/>
      <c r="I239" s="259"/>
      <c r="J239" s="259"/>
      <c r="K239" s="28"/>
      <c r="L239" s="31"/>
      <c r="M239" s="31"/>
      <c r="N239" s="82"/>
    </row>
    <row r="240" spans="1:14">
      <c r="A240" s="116" t="s">
        <v>295</v>
      </c>
      <c r="B240" s="84"/>
      <c r="C240" s="28" t="s">
        <v>221</v>
      </c>
      <c r="D240" s="136">
        <f>IF(SUM(E233:E238)=0,,AVERAGE(E233:E238))</f>
        <v>0</v>
      </c>
      <c r="E240" s="93"/>
      <c r="F240" s="92"/>
      <c r="G240" s="92"/>
      <c r="H240" s="259"/>
      <c r="I240" s="259"/>
      <c r="J240" s="259"/>
      <c r="K240" s="28"/>
      <c r="L240" s="117"/>
      <c r="M240" s="117"/>
      <c r="N240" s="118"/>
    </row>
    <row r="241" spans="1:14">
      <c r="A241" s="115"/>
      <c r="B241" s="84"/>
      <c r="C241" s="28"/>
      <c r="D241" s="93"/>
      <c r="E241" s="93"/>
      <c r="F241" s="32"/>
      <c r="G241" s="32"/>
      <c r="H241" s="32"/>
      <c r="I241" s="32"/>
      <c r="J241" s="32"/>
      <c r="K241" s="113"/>
      <c r="L241" s="117"/>
      <c r="M241" s="117"/>
      <c r="N241" s="118"/>
    </row>
    <row r="242" spans="1:14">
      <c r="A242" s="87"/>
      <c r="B242" s="28"/>
      <c r="C242" s="28"/>
      <c r="D242" s="92"/>
      <c r="E242" s="179"/>
      <c r="F242" s="45"/>
      <c r="G242" s="45"/>
      <c r="H242" s="45"/>
      <c r="I242" s="45"/>
      <c r="J242" s="45"/>
      <c r="K242" s="45"/>
      <c r="L242" s="31"/>
      <c r="M242" s="31"/>
      <c r="N242" s="82"/>
    </row>
    <row r="243" spans="1:14">
      <c r="A243" s="87"/>
      <c r="B243" s="28"/>
      <c r="C243" s="28"/>
      <c r="D243" s="32"/>
      <c r="E243" s="34"/>
      <c r="F243" s="45"/>
      <c r="G243" s="45"/>
      <c r="H243" s="45"/>
      <c r="I243" s="45"/>
      <c r="J243" s="45"/>
      <c r="K243" s="45"/>
      <c r="L243" s="28"/>
      <c r="M243" s="28"/>
      <c r="N243" s="79"/>
    </row>
    <row r="244" spans="1:14" ht="12.75" customHeight="1">
      <c r="A244" s="89" t="s">
        <v>246</v>
      </c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79"/>
    </row>
    <row r="245" spans="1:14">
      <c r="A245" s="47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79"/>
    </row>
    <row r="246" spans="1:14">
      <c r="A246" s="87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79"/>
    </row>
    <row r="247" spans="1:14">
      <c r="A247" s="88" t="s">
        <v>287</v>
      </c>
      <c r="B247" s="31"/>
      <c r="C247" s="31"/>
      <c r="D247" s="31"/>
      <c r="E247" s="28"/>
      <c r="F247" s="28"/>
      <c r="G247" s="28"/>
      <c r="H247" s="28"/>
      <c r="I247" s="28"/>
      <c r="J247" s="28"/>
      <c r="K247" s="28"/>
      <c r="L247" s="249"/>
      <c r="M247" s="249"/>
      <c r="N247" s="81"/>
    </row>
    <row r="248" spans="1:14">
      <c r="A248" s="10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176"/>
      <c r="M248" s="176"/>
      <c r="N248" s="81"/>
    </row>
    <row r="249" spans="1:14" ht="12.75" customHeight="1">
      <c r="A249" s="260" t="s">
        <v>320</v>
      </c>
      <c r="B249" s="261"/>
      <c r="C249" s="261"/>
      <c r="D249" s="262"/>
      <c r="E249" s="262"/>
      <c r="F249" s="262"/>
      <c r="G249" s="178"/>
      <c r="H249" s="178"/>
      <c r="I249" s="178"/>
      <c r="J249" s="178"/>
      <c r="K249" s="28"/>
      <c r="L249" s="45"/>
      <c r="M249" s="28"/>
      <c r="N249" s="79"/>
    </row>
    <row r="250" spans="1:14">
      <c r="A250" s="260"/>
      <c r="B250" s="261"/>
      <c r="C250" s="261"/>
      <c r="D250" s="262"/>
      <c r="E250" s="262"/>
      <c r="F250" s="262"/>
      <c r="G250" s="178"/>
      <c r="H250" s="178"/>
      <c r="I250" s="178"/>
      <c r="J250" s="178"/>
      <c r="K250" s="28"/>
      <c r="L250" s="28"/>
      <c r="M250" s="28"/>
      <c r="N250" s="79"/>
    </row>
    <row r="251" spans="1:14" ht="12.75" customHeight="1">
      <c r="A251" s="173"/>
      <c r="B251" s="174"/>
      <c r="C251" s="174"/>
      <c r="D251" s="175"/>
      <c r="E251" s="175"/>
      <c r="F251" s="175"/>
      <c r="G251" s="175"/>
      <c r="H251" s="175"/>
      <c r="I251" s="175"/>
      <c r="J251" s="175"/>
      <c r="K251" s="28"/>
      <c r="L251" s="28"/>
      <c r="M251" s="28"/>
      <c r="N251" s="79"/>
    </row>
    <row r="252" spans="1:14">
      <c r="A252" s="87"/>
      <c r="B252" s="28"/>
      <c r="C252" s="28"/>
      <c r="D252" s="28"/>
      <c r="E252" s="28" t="s">
        <v>279</v>
      </c>
      <c r="F252" s="28"/>
      <c r="G252" s="28"/>
      <c r="H252" s="28"/>
      <c r="I252" s="28"/>
      <c r="J252" s="28"/>
      <c r="K252" s="28"/>
      <c r="L252" s="28"/>
      <c r="M252" s="28"/>
      <c r="N252" s="79"/>
    </row>
    <row r="253" spans="1:14">
      <c r="A253" s="87"/>
      <c r="B253" s="28"/>
      <c r="C253" s="28"/>
      <c r="D253" s="28" t="s">
        <v>271</v>
      </c>
      <c r="E253" s="137"/>
      <c r="F253" s="28"/>
      <c r="G253" s="28"/>
      <c r="H253" s="28"/>
      <c r="I253" s="28"/>
      <c r="J253" s="28"/>
      <c r="K253" s="28"/>
      <c r="L253" s="28"/>
      <c r="M253" s="28"/>
      <c r="N253" s="79"/>
    </row>
    <row r="254" spans="1:14">
      <c r="A254" s="87"/>
      <c r="B254" s="28"/>
      <c r="C254" s="28"/>
      <c r="D254" s="28" t="s">
        <v>272</v>
      </c>
      <c r="E254" s="137"/>
      <c r="F254" s="28"/>
      <c r="G254" s="28"/>
      <c r="H254" s="28"/>
      <c r="I254" s="28"/>
      <c r="J254" s="28"/>
      <c r="K254" s="28"/>
      <c r="L254" s="28"/>
      <c r="M254" s="28"/>
      <c r="N254" s="79"/>
    </row>
    <row r="255" spans="1:14">
      <c r="A255" s="87"/>
      <c r="B255" s="28"/>
      <c r="C255" s="28"/>
      <c r="D255" s="28" t="s">
        <v>273</v>
      </c>
      <c r="E255" s="137"/>
      <c r="F255" s="28"/>
      <c r="G255" s="28"/>
      <c r="H255" s="28"/>
      <c r="I255" s="28"/>
      <c r="J255" s="28"/>
      <c r="K255" s="28"/>
      <c r="L255" s="28"/>
      <c r="M255" s="28"/>
      <c r="N255" s="79"/>
    </row>
    <row r="256" spans="1:14">
      <c r="A256" s="87"/>
      <c r="B256" s="28"/>
      <c r="C256" s="28"/>
      <c r="D256" s="28" t="s">
        <v>274</v>
      </c>
      <c r="E256" s="137"/>
      <c r="F256" s="28"/>
      <c r="G256" s="28"/>
      <c r="H256" s="140" t="s">
        <v>324</v>
      </c>
      <c r="I256" s="39"/>
      <c r="J256" s="39"/>
      <c r="K256" s="28"/>
      <c r="L256" s="28" t="s">
        <v>220</v>
      </c>
      <c r="M256" s="28"/>
      <c r="N256" s="79"/>
    </row>
    <row r="257" spans="1:14" ht="12.75" customHeight="1">
      <c r="A257" s="87"/>
      <c r="B257" s="28"/>
      <c r="C257" s="28"/>
      <c r="D257" s="28" t="s">
        <v>275</v>
      </c>
      <c r="E257" s="137"/>
      <c r="F257" s="28"/>
      <c r="G257" s="28"/>
      <c r="H257" s="259" t="str">
        <f>+"El costo del medicamento preventivo para una gallina en el mes es de $"&amp;VALUE(D260)&amp;"."</f>
        <v>El costo del medicamento preventivo para una gallina en el mes es de $0.</v>
      </c>
      <c r="I257" s="259"/>
      <c r="J257" s="259"/>
      <c r="K257" s="28"/>
      <c r="L257" s="31"/>
      <c r="M257" s="31"/>
      <c r="N257" s="82"/>
    </row>
    <row r="258" spans="1:14">
      <c r="A258" s="87"/>
      <c r="B258" s="28"/>
      <c r="C258" s="28"/>
      <c r="D258" s="28" t="s">
        <v>276</v>
      </c>
      <c r="E258" s="137"/>
      <c r="F258" s="28"/>
      <c r="G258" s="28"/>
      <c r="H258" s="259"/>
      <c r="I258" s="259"/>
      <c r="J258" s="259"/>
      <c r="K258" s="28"/>
      <c r="L258" s="31"/>
      <c r="M258" s="31"/>
      <c r="N258" s="82"/>
    </row>
    <row r="259" spans="1:14" ht="12.75" customHeight="1">
      <c r="A259" s="87"/>
      <c r="B259" s="28"/>
      <c r="C259" s="28"/>
      <c r="D259" s="28"/>
      <c r="E259" s="28"/>
      <c r="F259" s="28"/>
      <c r="G259" s="28"/>
      <c r="H259" s="259"/>
      <c r="I259" s="259"/>
      <c r="J259" s="259"/>
      <c r="K259" s="28"/>
      <c r="L259" s="31"/>
      <c r="M259" s="31"/>
      <c r="N259" s="82"/>
    </row>
    <row r="260" spans="1:14">
      <c r="A260" s="116" t="s">
        <v>296</v>
      </c>
      <c r="B260" s="93"/>
      <c r="C260" s="28" t="s">
        <v>221</v>
      </c>
      <c r="D260" s="136">
        <f>IF(SUM(E253:E258)=0,,AVERAGE(E253:E258))</f>
        <v>0</v>
      </c>
      <c r="E260" s="93"/>
      <c r="F260" s="33"/>
      <c r="G260" s="33"/>
      <c r="H260" s="259"/>
      <c r="I260" s="259"/>
      <c r="J260" s="259"/>
      <c r="K260" s="28"/>
      <c r="L260" s="31"/>
      <c r="M260" s="31"/>
      <c r="N260" s="82"/>
    </row>
    <row r="261" spans="1:14">
      <c r="A261" s="116"/>
      <c r="B261" s="93"/>
      <c r="C261" s="28"/>
      <c r="D261" s="93"/>
      <c r="E261" s="93"/>
      <c r="F261" s="33"/>
      <c r="G261" s="33"/>
      <c r="H261" s="33"/>
      <c r="I261" s="33"/>
      <c r="J261" s="33"/>
      <c r="K261" s="113"/>
      <c r="L261" s="31"/>
      <c r="M261" s="31"/>
      <c r="N261" s="82"/>
    </row>
    <row r="262" spans="1:14" ht="12.75" customHeight="1">
      <c r="A262" s="87"/>
      <c r="B262" s="28"/>
      <c r="C262" s="28"/>
      <c r="D262" s="179"/>
      <c r="E262" s="179"/>
      <c r="F262" s="179"/>
      <c r="G262" s="179"/>
      <c r="H262" s="179"/>
      <c r="I262" s="179"/>
      <c r="J262" s="179"/>
      <c r="K262" s="48"/>
      <c r="L262" s="31"/>
      <c r="M262" s="31"/>
      <c r="N262" s="82"/>
    </row>
    <row r="263" spans="1:14">
      <c r="A263" s="47"/>
      <c r="B263" s="28"/>
      <c r="C263" s="28"/>
      <c r="D263" s="28"/>
      <c r="E263" s="28"/>
      <c r="F263" s="45"/>
      <c r="G263" s="45"/>
      <c r="H263" s="45"/>
      <c r="I263" s="45"/>
      <c r="J263" s="45"/>
      <c r="K263" s="45"/>
      <c r="L263" s="31"/>
      <c r="M263" s="31"/>
      <c r="N263" s="82"/>
    </row>
    <row r="264" spans="1:14">
      <c r="A264" s="89" t="s">
        <v>246</v>
      </c>
      <c r="B264" s="39"/>
      <c r="C264" s="39"/>
      <c r="D264" s="28"/>
      <c r="E264" s="38"/>
      <c r="F264" s="45"/>
      <c r="G264" s="45"/>
      <c r="H264" s="45"/>
      <c r="I264" s="45"/>
      <c r="J264" s="45"/>
      <c r="K264" s="45"/>
      <c r="L264" s="39"/>
      <c r="M264" s="39"/>
      <c r="N264" s="80"/>
    </row>
    <row r="265" spans="1:14">
      <c r="A265" s="91"/>
      <c r="B265" s="39"/>
      <c r="C265" s="39"/>
      <c r="D265" s="28"/>
      <c r="E265" s="38"/>
      <c r="F265" s="33"/>
      <c r="G265" s="33"/>
      <c r="H265" s="33"/>
      <c r="I265" s="33"/>
      <c r="J265" s="33"/>
      <c r="K265" s="83"/>
      <c r="L265" s="39"/>
      <c r="M265" s="39"/>
      <c r="N265" s="80"/>
    </row>
    <row r="266" spans="1:14">
      <c r="A266" s="91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80"/>
    </row>
    <row r="267" spans="1:14">
      <c r="A267" s="88" t="s">
        <v>286</v>
      </c>
      <c r="B267" s="31"/>
      <c r="C267" s="31"/>
      <c r="D267" s="31"/>
      <c r="E267" s="28"/>
      <c r="F267" s="28"/>
      <c r="G267" s="28"/>
      <c r="H267" s="28"/>
      <c r="I267" s="28"/>
      <c r="J267" s="28"/>
      <c r="K267" s="28"/>
      <c r="L267" s="249"/>
      <c r="M267" s="249"/>
      <c r="N267" s="81"/>
    </row>
    <row r="268" spans="1:14">
      <c r="A268" s="10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176"/>
      <c r="M268" s="176"/>
      <c r="N268" s="81"/>
    </row>
    <row r="269" spans="1:14" ht="12.75" customHeight="1">
      <c r="A269" s="260" t="s">
        <v>321</v>
      </c>
      <c r="B269" s="261"/>
      <c r="C269" s="261"/>
      <c r="D269" s="262"/>
      <c r="E269" s="262"/>
      <c r="F269" s="262"/>
      <c r="G269" s="178"/>
      <c r="H269" s="178"/>
      <c r="I269" s="178"/>
      <c r="J269" s="178"/>
      <c r="K269" s="28"/>
      <c r="L269" s="45"/>
      <c r="M269" s="28"/>
      <c r="N269" s="79"/>
    </row>
    <row r="270" spans="1:14">
      <c r="A270" s="260"/>
      <c r="B270" s="261"/>
      <c r="C270" s="261"/>
      <c r="D270" s="262"/>
      <c r="E270" s="262"/>
      <c r="F270" s="262"/>
      <c r="G270" s="178"/>
      <c r="H270" s="178"/>
      <c r="I270" s="178"/>
      <c r="J270" s="178"/>
      <c r="K270" s="28"/>
      <c r="L270" s="28"/>
      <c r="M270" s="28"/>
      <c r="N270" s="79"/>
    </row>
    <row r="271" spans="1:14" ht="12.75" customHeight="1">
      <c r="A271" s="173"/>
      <c r="B271" s="174"/>
      <c r="C271" s="174"/>
      <c r="D271" s="175"/>
      <c r="E271" s="175"/>
      <c r="F271" s="175"/>
      <c r="G271" s="175"/>
      <c r="H271" s="175"/>
      <c r="I271" s="175"/>
      <c r="J271" s="175"/>
      <c r="K271" s="28"/>
      <c r="L271" s="28"/>
      <c r="M271" s="28"/>
      <c r="N271" s="79"/>
    </row>
    <row r="272" spans="1:14">
      <c r="A272" s="87"/>
      <c r="B272" s="28"/>
      <c r="C272" s="28"/>
      <c r="D272" s="28"/>
      <c r="E272" s="28" t="s">
        <v>280</v>
      </c>
      <c r="F272" s="28"/>
      <c r="G272" s="28"/>
      <c r="H272" s="28"/>
      <c r="I272" s="28"/>
      <c r="J272" s="28"/>
      <c r="K272" s="28"/>
      <c r="L272" s="28"/>
      <c r="M272" s="28"/>
      <c r="N272" s="79"/>
    </row>
    <row r="273" spans="1:14">
      <c r="A273" s="87"/>
      <c r="B273" s="28"/>
      <c r="C273" s="28"/>
      <c r="D273" s="28" t="s">
        <v>271</v>
      </c>
      <c r="E273" s="137"/>
      <c r="F273" s="28"/>
      <c r="G273" s="28"/>
      <c r="H273" s="28"/>
      <c r="I273" s="28"/>
      <c r="J273" s="28"/>
      <c r="K273" s="28"/>
      <c r="L273" s="28"/>
      <c r="M273" s="28"/>
      <c r="N273" s="79"/>
    </row>
    <row r="274" spans="1:14">
      <c r="A274" s="87"/>
      <c r="B274" s="28"/>
      <c r="C274" s="28"/>
      <c r="D274" s="28" t="s">
        <v>272</v>
      </c>
      <c r="E274" s="137"/>
      <c r="F274" s="28"/>
      <c r="G274" s="28"/>
      <c r="H274" s="28"/>
      <c r="I274" s="28"/>
      <c r="J274" s="28"/>
      <c r="K274" s="28"/>
      <c r="L274" s="28"/>
      <c r="M274" s="28"/>
      <c r="N274" s="79"/>
    </row>
    <row r="275" spans="1:14">
      <c r="A275" s="87"/>
      <c r="B275" s="28"/>
      <c r="C275" s="28"/>
      <c r="D275" s="28" t="s">
        <v>273</v>
      </c>
      <c r="E275" s="137"/>
      <c r="F275" s="28"/>
      <c r="G275" s="28"/>
      <c r="H275" s="28"/>
      <c r="I275" s="28"/>
      <c r="J275" s="28"/>
      <c r="K275" s="28"/>
      <c r="L275" s="28"/>
      <c r="M275" s="28"/>
      <c r="N275" s="79"/>
    </row>
    <row r="276" spans="1:14">
      <c r="A276" s="87"/>
      <c r="B276" s="28"/>
      <c r="C276" s="28"/>
      <c r="D276" s="28" t="s">
        <v>274</v>
      </c>
      <c r="E276" s="137"/>
      <c r="F276" s="28"/>
      <c r="G276" s="28"/>
      <c r="H276" s="140" t="s">
        <v>324</v>
      </c>
      <c r="I276" s="39"/>
      <c r="J276" s="39"/>
      <c r="K276" s="28"/>
      <c r="L276" s="28" t="s">
        <v>220</v>
      </c>
      <c r="M276" s="28"/>
      <c r="N276" s="79"/>
    </row>
    <row r="277" spans="1:14" ht="12.75" customHeight="1">
      <c r="A277" s="87"/>
      <c r="B277" s="28"/>
      <c r="C277" s="28"/>
      <c r="D277" s="28" t="s">
        <v>275</v>
      </c>
      <c r="E277" s="137"/>
      <c r="F277" s="28"/>
      <c r="G277" s="28"/>
      <c r="H277" s="259" t="str">
        <f>+"El costo del material veterinario para una gallina en el mes es de $"&amp;VALUE(D280)&amp;"."</f>
        <v>El costo del material veterinario para una gallina en el mes es de $0.</v>
      </c>
      <c r="I277" s="259"/>
      <c r="J277" s="259"/>
      <c r="K277" s="28"/>
      <c r="L277" s="31"/>
      <c r="M277" s="31"/>
      <c r="N277" s="82"/>
    </row>
    <row r="278" spans="1:14">
      <c r="A278" s="87"/>
      <c r="B278" s="28"/>
      <c r="C278" s="28"/>
      <c r="D278" s="28" t="s">
        <v>276</v>
      </c>
      <c r="E278" s="137"/>
      <c r="F278" s="28"/>
      <c r="G278" s="28"/>
      <c r="H278" s="259"/>
      <c r="I278" s="259"/>
      <c r="J278" s="259"/>
      <c r="K278" s="28"/>
      <c r="L278" s="31"/>
      <c r="M278" s="31"/>
      <c r="N278" s="82"/>
    </row>
    <row r="279" spans="1:14" ht="12.75" customHeight="1">
      <c r="A279" s="87"/>
      <c r="B279" s="28"/>
      <c r="C279" s="28"/>
      <c r="D279" s="28"/>
      <c r="E279" s="28"/>
      <c r="F279" s="28"/>
      <c r="G279" s="28"/>
      <c r="H279" s="259"/>
      <c r="I279" s="259"/>
      <c r="J279" s="259"/>
      <c r="K279" s="28"/>
      <c r="L279" s="31"/>
      <c r="M279" s="31"/>
      <c r="N279" s="82"/>
    </row>
    <row r="280" spans="1:14">
      <c r="A280" s="116" t="s">
        <v>297</v>
      </c>
      <c r="B280" s="93"/>
      <c r="C280" s="28" t="s">
        <v>221</v>
      </c>
      <c r="D280" s="93">
        <f>IF(SUM(E273:E278)=0,,AVERAGE(E273:E278))</f>
        <v>0</v>
      </c>
      <c r="E280" s="93"/>
      <c r="F280" s="33"/>
      <c r="G280" s="33"/>
      <c r="H280" s="259"/>
      <c r="I280" s="259"/>
      <c r="J280" s="259"/>
      <c r="K280" s="28"/>
      <c r="L280" s="31"/>
      <c r="M280" s="31"/>
      <c r="N280" s="82"/>
    </row>
    <row r="281" spans="1:14">
      <c r="A281" s="116"/>
      <c r="B281" s="93"/>
      <c r="C281" s="28"/>
      <c r="D281" s="93"/>
      <c r="E281" s="93"/>
      <c r="F281" s="33"/>
      <c r="G281" s="33"/>
      <c r="H281" s="33"/>
      <c r="I281" s="33"/>
      <c r="J281" s="33"/>
      <c r="K281" s="113"/>
      <c r="L281" s="31"/>
      <c r="M281" s="31"/>
      <c r="N281" s="82"/>
    </row>
    <row r="282" spans="1:14" ht="12.75" customHeight="1">
      <c r="A282" s="87"/>
      <c r="B282" s="28"/>
      <c r="C282" s="28"/>
      <c r="D282" s="179"/>
      <c r="E282" s="179"/>
      <c r="F282" s="179"/>
      <c r="G282" s="179"/>
      <c r="H282" s="179"/>
      <c r="I282" s="179"/>
      <c r="J282" s="179"/>
      <c r="K282" s="48"/>
      <c r="L282" s="31"/>
      <c r="M282" s="31"/>
      <c r="N282" s="82"/>
    </row>
    <row r="283" spans="1:14">
      <c r="A283" s="47"/>
      <c r="B283" s="28"/>
      <c r="C283" s="28"/>
      <c r="D283" s="28"/>
      <c r="E283" s="28"/>
      <c r="F283" s="45"/>
      <c r="G283" s="45"/>
      <c r="H283" s="45"/>
      <c r="I283" s="45"/>
      <c r="J283" s="45"/>
      <c r="K283" s="45"/>
      <c r="L283" s="31"/>
      <c r="M283" s="31"/>
      <c r="N283" s="82"/>
    </row>
    <row r="284" spans="1:14" ht="12.75" customHeight="1">
      <c r="A284" s="89" t="s">
        <v>246</v>
      </c>
      <c r="B284" s="39"/>
      <c r="C284" s="39"/>
      <c r="D284" s="28"/>
      <c r="E284" s="38"/>
      <c r="F284" s="45"/>
      <c r="G284" s="45"/>
      <c r="H284" s="45"/>
      <c r="I284" s="45"/>
      <c r="J284" s="45"/>
      <c r="K284" s="45"/>
      <c r="L284" s="39"/>
      <c r="M284" s="39"/>
      <c r="N284" s="80"/>
    </row>
    <row r="285" spans="1:14">
      <c r="A285" s="91"/>
      <c r="B285" s="39"/>
      <c r="C285" s="39"/>
      <c r="D285" s="28"/>
      <c r="E285" s="38"/>
      <c r="F285" s="33"/>
      <c r="G285" s="33"/>
      <c r="H285" s="33"/>
      <c r="I285" s="33"/>
      <c r="J285" s="33"/>
      <c r="K285" s="83"/>
      <c r="L285" s="39"/>
      <c r="M285" s="39"/>
      <c r="N285" s="80"/>
    </row>
    <row r="286" spans="1:14">
      <c r="A286" s="91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80"/>
    </row>
    <row r="287" spans="1:14">
      <c r="A287" s="88" t="s">
        <v>288</v>
      </c>
      <c r="B287" s="31"/>
      <c r="C287" s="31"/>
      <c r="D287" s="31"/>
      <c r="E287" s="28"/>
      <c r="F287" s="28"/>
      <c r="G287" s="28"/>
      <c r="H287" s="28"/>
      <c r="I287" s="28"/>
      <c r="J287" s="28"/>
      <c r="K287" s="28"/>
      <c r="L287" s="249"/>
      <c r="M287" s="249"/>
      <c r="N287" s="81"/>
    </row>
    <row r="288" spans="1:14">
      <c r="A288" s="10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176"/>
      <c r="M288" s="176"/>
      <c r="N288" s="81"/>
    </row>
    <row r="289" spans="1:14" ht="12.75" customHeight="1">
      <c r="A289" s="260" t="s">
        <v>322</v>
      </c>
      <c r="B289" s="261"/>
      <c r="C289" s="261"/>
      <c r="D289" s="262"/>
      <c r="E289" s="262"/>
      <c r="F289" s="262"/>
      <c r="G289" s="178"/>
      <c r="H289" s="178"/>
      <c r="I289" s="178"/>
      <c r="J289" s="178"/>
      <c r="K289" s="28"/>
      <c r="L289" s="45"/>
      <c r="M289" s="28"/>
      <c r="N289" s="79"/>
    </row>
    <row r="290" spans="1:14">
      <c r="A290" s="260"/>
      <c r="B290" s="261"/>
      <c r="C290" s="261"/>
      <c r="D290" s="262"/>
      <c r="E290" s="262"/>
      <c r="F290" s="262"/>
      <c r="G290" s="178"/>
      <c r="H290" s="178"/>
      <c r="I290" s="178"/>
      <c r="J290" s="178"/>
      <c r="K290" s="28"/>
      <c r="L290" s="28"/>
      <c r="M290" s="28"/>
      <c r="N290" s="79"/>
    </row>
    <row r="291" spans="1:14" ht="12.75" customHeight="1">
      <c r="A291" s="173"/>
      <c r="B291" s="174"/>
      <c r="C291" s="174"/>
      <c r="D291" s="175"/>
      <c r="E291" s="175"/>
      <c r="F291" s="175"/>
      <c r="G291" s="175"/>
      <c r="H291" s="175"/>
      <c r="I291" s="175"/>
      <c r="J291" s="175"/>
      <c r="K291" s="28"/>
      <c r="L291" s="28"/>
      <c r="M291" s="28"/>
      <c r="N291" s="79"/>
    </row>
    <row r="292" spans="1:14" s="123" customFormat="1">
      <c r="A292" s="87"/>
      <c r="B292" s="28"/>
      <c r="C292" s="28"/>
      <c r="D292" s="28"/>
      <c r="E292" s="28" t="s">
        <v>289</v>
      </c>
      <c r="F292" s="28"/>
      <c r="G292" s="28"/>
      <c r="H292" s="28"/>
      <c r="I292" s="28"/>
      <c r="J292" s="28"/>
      <c r="K292" s="28"/>
      <c r="L292" s="28"/>
      <c r="M292" s="28"/>
      <c r="N292" s="79"/>
    </row>
    <row r="293" spans="1:14">
      <c r="A293" s="87"/>
      <c r="B293" s="28"/>
      <c r="C293" s="28"/>
      <c r="D293" s="28" t="s">
        <v>271</v>
      </c>
      <c r="E293" s="137"/>
      <c r="F293" s="28"/>
      <c r="G293" s="28"/>
      <c r="H293" s="28"/>
      <c r="I293" s="28"/>
      <c r="J293" s="28"/>
      <c r="K293" s="28"/>
      <c r="L293" s="28"/>
      <c r="M293" s="28"/>
      <c r="N293" s="79"/>
    </row>
    <row r="294" spans="1:14">
      <c r="A294" s="87"/>
      <c r="B294" s="28"/>
      <c r="C294" s="28"/>
      <c r="D294" s="28" t="s">
        <v>272</v>
      </c>
      <c r="E294" s="137"/>
      <c r="F294" s="28"/>
      <c r="G294" s="28"/>
      <c r="H294" s="28"/>
      <c r="I294" s="28"/>
      <c r="J294" s="28"/>
      <c r="K294" s="28"/>
      <c r="L294" s="28"/>
      <c r="M294" s="28"/>
      <c r="N294" s="79"/>
    </row>
    <row r="295" spans="1:14">
      <c r="A295" s="87"/>
      <c r="B295" s="28"/>
      <c r="C295" s="28"/>
      <c r="D295" s="28" t="s">
        <v>273</v>
      </c>
      <c r="E295" s="137"/>
      <c r="F295" s="28"/>
      <c r="G295" s="28"/>
      <c r="H295" s="28"/>
      <c r="I295" s="28"/>
      <c r="J295" s="28"/>
      <c r="K295" s="28"/>
      <c r="L295" s="28"/>
      <c r="M295" s="28"/>
      <c r="N295" s="79"/>
    </row>
    <row r="296" spans="1:14">
      <c r="A296" s="87"/>
      <c r="B296" s="28"/>
      <c r="C296" s="28"/>
      <c r="D296" s="28" t="s">
        <v>274</v>
      </c>
      <c r="E296" s="137"/>
      <c r="F296" s="28"/>
      <c r="G296" s="28"/>
      <c r="H296" s="140" t="s">
        <v>324</v>
      </c>
      <c r="I296" s="39"/>
      <c r="J296" s="39"/>
      <c r="K296" s="28"/>
      <c r="L296" s="28" t="s">
        <v>220</v>
      </c>
      <c r="M296" s="28"/>
      <c r="N296" s="79"/>
    </row>
    <row r="297" spans="1:14" ht="12.75" customHeight="1">
      <c r="A297" s="87"/>
      <c r="B297" s="28"/>
      <c r="C297" s="28"/>
      <c r="D297" s="28" t="s">
        <v>275</v>
      </c>
      <c r="E297" s="137"/>
      <c r="F297" s="28"/>
      <c r="G297" s="28"/>
      <c r="H297" s="259" t="str">
        <f>+"Los gasto directos para una gallina en el mes es de $"&amp;VALUE(D300)&amp;"."</f>
        <v>Los gasto directos para una gallina en el mes es de $0.</v>
      </c>
      <c r="I297" s="259"/>
      <c r="J297" s="259"/>
      <c r="K297" s="28"/>
      <c r="L297" s="31"/>
      <c r="M297" s="31"/>
      <c r="N297" s="82"/>
    </row>
    <row r="298" spans="1:14">
      <c r="A298" s="87"/>
      <c r="B298" s="28"/>
      <c r="C298" s="28"/>
      <c r="D298" s="28" t="s">
        <v>276</v>
      </c>
      <c r="E298" s="137"/>
      <c r="F298" s="28"/>
      <c r="G298" s="28"/>
      <c r="H298" s="259"/>
      <c r="I298" s="259"/>
      <c r="J298" s="259"/>
      <c r="K298" s="28"/>
      <c r="L298" s="31"/>
      <c r="M298" s="31"/>
      <c r="N298" s="82"/>
    </row>
    <row r="299" spans="1:14" ht="12.75" customHeight="1">
      <c r="A299" s="87"/>
      <c r="B299" s="28"/>
      <c r="C299" s="28"/>
      <c r="D299" s="28"/>
      <c r="E299" s="28"/>
      <c r="F299" s="28"/>
      <c r="G299" s="28"/>
      <c r="H299" s="259"/>
      <c r="I299" s="259"/>
      <c r="J299" s="259"/>
      <c r="K299" s="28"/>
      <c r="L299" s="31"/>
      <c r="M299" s="31"/>
      <c r="N299" s="82"/>
    </row>
    <row r="300" spans="1:14">
      <c r="A300" s="263" t="s">
        <v>288</v>
      </c>
      <c r="B300" s="264"/>
      <c r="C300" s="28" t="s">
        <v>221</v>
      </c>
      <c r="D300" s="136">
        <f>IF(SUM(E293:E298)=0,,AVERAGE(E293:E298))</f>
        <v>0</v>
      </c>
      <c r="E300" s="93"/>
      <c r="F300" s="33"/>
      <c r="G300" s="33"/>
      <c r="H300" s="259"/>
      <c r="I300" s="259"/>
      <c r="J300" s="259"/>
      <c r="K300" s="28"/>
      <c r="L300" s="31"/>
      <c r="M300" s="31"/>
      <c r="N300" s="82"/>
    </row>
    <row r="301" spans="1:14">
      <c r="A301" s="87"/>
      <c r="B301" s="28"/>
      <c r="C301" s="28"/>
      <c r="D301" s="93"/>
      <c r="E301" s="93"/>
      <c r="F301" s="33"/>
      <c r="G301" s="33"/>
      <c r="H301" s="33"/>
      <c r="I301" s="33"/>
      <c r="J301" s="33"/>
      <c r="K301" s="113"/>
      <c r="L301" s="31"/>
      <c r="M301" s="31"/>
      <c r="N301" s="82"/>
    </row>
    <row r="302" spans="1:14">
      <c r="A302" s="87"/>
      <c r="B302" s="28"/>
      <c r="C302" s="28"/>
      <c r="D302" s="179"/>
      <c r="E302" s="179"/>
      <c r="F302" s="179"/>
      <c r="G302" s="179"/>
      <c r="H302" s="179"/>
      <c r="I302" s="179"/>
      <c r="J302" s="179"/>
      <c r="K302" s="48"/>
      <c r="L302" s="31"/>
      <c r="M302" s="31"/>
      <c r="N302" s="82"/>
    </row>
    <row r="303" spans="1:14">
      <c r="A303" s="47"/>
      <c r="B303" s="28"/>
      <c r="C303" s="28"/>
      <c r="D303" s="28"/>
      <c r="E303" s="28"/>
      <c r="F303" s="45"/>
      <c r="G303" s="45"/>
      <c r="H303" s="45"/>
      <c r="I303" s="45"/>
      <c r="J303" s="45"/>
      <c r="K303" s="45"/>
      <c r="L303" s="28"/>
      <c r="M303" s="28"/>
      <c r="N303" s="79"/>
    </row>
    <row r="304" spans="1:14" ht="12.75" customHeight="1">
      <c r="A304" s="89" t="s">
        <v>246</v>
      </c>
      <c r="B304" s="39"/>
      <c r="C304" s="39"/>
      <c r="D304" s="28"/>
      <c r="E304" s="38"/>
      <c r="F304" s="45"/>
      <c r="G304" s="45"/>
      <c r="H304" s="45"/>
      <c r="I304" s="45"/>
      <c r="J304" s="45"/>
      <c r="K304" s="45"/>
      <c r="L304" s="39"/>
      <c r="M304" s="39"/>
      <c r="N304" s="80"/>
    </row>
    <row r="305" spans="1:14">
      <c r="A305" s="91"/>
      <c r="B305" s="39"/>
      <c r="C305" s="39"/>
      <c r="D305" s="28"/>
      <c r="E305" s="38"/>
      <c r="F305" s="33"/>
      <c r="G305" s="33"/>
      <c r="H305" s="33"/>
      <c r="I305" s="33"/>
      <c r="J305" s="33"/>
      <c r="K305" s="83"/>
      <c r="L305" s="39"/>
      <c r="M305" s="39"/>
      <c r="N305" s="80"/>
    </row>
    <row r="306" spans="1:14">
      <c r="A306" s="91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80"/>
    </row>
    <row r="307" spans="1:14">
      <c r="A307" s="88" t="s">
        <v>290</v>
      </c>
      <c r="B307" s="31"/>
      <c r="C307" s="31"/>
      <c r="D307" s="31"/>
      <c r="E307" s="28"/>
      <c r="F307" s="28"/>
      <c r="G307" s="28"/>
      <c r="H307" s="28"/>
      <c r="I307" s="28"/>
      <c r="J307" s="28"/>
      <c r="K307" s="28"/>
      <c r="L307" s="249"/>
      <c r="M307" s="249"/>
      <c r="N307" s="81"/>
    </row>
    <row r="308" spans="1:14">
      <c r="A308" s="10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176"/>
      <c r="M308" s="176"/>
      <c r="N308" s="81"/>
    </row>
    <row r="309" spans="1:14" ht="12.75" customHeight="1">
      <c r="A309" s="260" t="s">
        <v>323</v>
      </c>
      <c r="B309" s="261"/>
      <c r="C309" s="261"/>
      <c r="D309" s="262"/>
      <c r="E309" s="262"/>
      <c r="F309" s="262"/>
      <c r="G309" s="178"/>
      <c r="H309" s="178"/>
      <c r="I309" s="178"/>
      <c r="J309" s="178"/>
      <c r="K309" s="28"/>
      <c r="L309" s="28"/>
      <c r="M309" s="28"/>
      <c r="N309" s="79"/>
    </row>
    <row r="310" spans="1:14">
      <c r="A310" s="260"/>
      <c r="B310" s="261"/>
      <c r="C310" s="261"/>
      <c r="D310" s="262"/>
      <c r="E310" s="262"/>
      <c r="F310" s="262"/>
      <c r="G310" s="178"/>
      <c r="H310" s="178"/>
      <c r="I310" s="178"/>
      <c r="J310" s="178"/>
      <c r="K310" s="28"/>
      <c r="L310" s="28"/>
      <c r="M310" s="28"/>
      <c r="N310" s="79"/>
    </row>
    <row r="311" spans="1:14">
      <c r="A311" s="173"/>
      <c r="B311" s="174"/>
      <c r="C311" s="174"/>
      <c r="D311" s="175"/>
      <c r="E311" s="175"/>
      <c r="F311" s="175"/>
      <c r="G311" s="175"/>
      <c r="H311" s="175"/>
      <c r="I311" s="175"/>
      <c r="J311" s="175"/>
      <c r="K311" s="28"/>
      <c r="L311" s="28"/>
      <c r="M311" s="28"/>
      <c r="N311" s="79"/>
    </row>
    <row r="312" spans="1:14">
      <c r="A312" s="87"/>
      <c r="B312" s="28"/>
      <c r="C312" s="28"/>
      <c r="D312" s="28"/>
      <c r="E312" s="28" t="s">
        <v>291</v>
      </c>
      <c r="F312" s="28"/>
      <c r="G312" s="28"/>
      <c r="H312" s="28"/>
      <c r="I312" s="28"/>
      <c r="J312" s="28"/>
      <c r="K312" s="28"/>
      <c r="L312" s="28"/>
      <c r="M312" s="28"/>
      <c r="N312" s="79"/>
    </row>
    <row r="313" spans="1:14">
      <c r="A313" s="87"/>
      <c r="B313" s="28"/>
      <c r="C313" s="28"/>
      <c r="D313" s="28" t="s">
        <v>271</v>
      </c>
      <c r="E313" s="137"/>
      <c r="F313" s="28"/>
      <c r="G313" s="28"/>
      <c r="H313" s="28"/>
      <c r="I313" s="28"/>
      <c r="J313" s="28"/>
      <c r="K313" s="28"/>
      <c r="L313" s="28"/>
      <c r="M313" s="28"/>
      <c r="N313" s="79"/>
    </row>
    <row r="314" spans="1:14">
      <c r="A314" s="87"/>
      <c r="B314" s="28"/>
      <c r="C314" s="28"/>
      <c r="D314" s="28" t="s">
        <v>272</v>
      </c>
      <c r="E314" s="137"/>
      <c r="F314" s="28"/>
      <c r="G314" s="28"/>
      <c r="H314" s="28"/>
      <c r="I314" s="28"/>
      <c r="J314" s="28"/>
      <c r="K314" s="28"/>
      <c r="L314" s="28" t="s">
        <v>220</v>
      </c>
      <c r="M314" s="28"/>
      <c r="N314" s="79"/>
    </row>
    <row r="315" spans="1:14" ht="12.75" customHeight="1">
      <c r="A315" s="87"/>
      <c r="B315" s="28"/>
      <c r="C315" s="28"/>
      <c r="D315" s="28" t="s">
        <v>273</v>
      </c>
      <c r="E315" s="137"/>
      <c r="F315" s="28"/>
      <c r="G315" s="28"/>
      <c r="H315" s="28"/>
      <c r="I315" s="28"/>
      <c r="J315" s="28"/>
      <c r="K315" s="28"/>
      <c r="L315" s="31"/>
      <c r="M315" s="31"/>
      <c r="N315" s="82"/>
    </row>
    <row r="316" spans="1:14">
      <c r="A316" s="87"/>
      <c r="B316" s="28"/>
      <c r="C316" s="28"/>
      <c r="D316" s="28" t="s">
        <v>274</v>
      </c>
      <c r="E316" s="137"/>
      <c r="F316" s="28"/>
      <c r="G316" s="28"/>
      <c r="H316" s="140" t="s">
        <v>324</v>
      </c>
      <c r="I316" s="39"/>
      <c r="J316" s="39"/>
      <c r="K316" s="28"/>
      <c r="L316" s="31"/>
      <c r="M316" s="31"/>
      <c r="N316" s="82"/>
    </row>
    <row r="317" spans="1:14" ht="12.75" customHeight="1">
      <c r="A317" s="87"/>
      <c r="B317" s="28"/>
      <c r="C317" s="28"/>
      <c r="D317" s="28" t="s">
        <v>275</v>
      </c>
      <c r="E317" s="137"/>
      <c r="F317" s="28"/>
      <c r="G317" s="28"/>
      <c r="H317" s="259" t="str">
        <f>+"Los sueldos y prestaciones para una gallina en el mes es de $"&amp;VALUE(D320)&amp;"."</f>
        <v>Los sueldos y prestaciones para una gallina en el mes es de $0.</v>
      </c>
      <c r="I317" s="259"/>
      <c r="J317" s="259"/>
      <c r="K317" s="28"/>
      <c r="L317" s="31"/>
      <c r="M317" s="31"/>
      <c r="N317" s="82"/>
    </row>
    <row r="318" spans="1:14">
      <c r="A318" s="87"/>
      <c r="B318" s="28"/>
      <c r="C318" s="28"/>
      <c r="D318" s="28" t="s">
        <v>276</v>
      </c>
      <c r="E318" s="137"/>
      <c r="F318" s="28"/>
      <c r="G318" s="28"/>
      <c r="H318" s="259"/>
      <c r="I318" s="259"/>
      <c r="J318" s="259"/>
      <c r="K318" s="28"/>
      <c r="L318" s="31"/>
      <c r="M318" s="31"/>
      <c r="N318" s="82"/>
    </row>
    <row r="319" spans="1:14">
      <c r="A319" s="87"/>
      <c r="B319" s="28"/>
      <c r="C319" s="28"/>
      <c r="D319" s="28"/>
      <c r="E319" s="28"/>
      <c r="F319" s="28"/>
      <c r="G319" s="28"/>
      <c r="H319" s="259"/>
      <c r="I319" s="259"/>
      <c r="J319" s="259"/>
      <c r="K319" s="28"/>
      <c r="L319" s="31"/>
      <c r="M319" s="31"/>
      <c r="N319" s="82"/>
    </row>
    <row r="320" spans="1:14">
      <c r="A320" s="263" t="s">
        <v>290</v>
      </c>
      <c r="B320" s="264"/>
      <c r="C320" s="28" t="s">
        <v>221</v>
      </c>
      <c r="D320" s="136">
        <f>IF(SUM(E313:E318)=0,,AVERAGE(E313:E318))</f>
        <v>0</v>
      </c>
      <c r="E320" s="93"/>
      <c r="F320" s="33"/>
      <c r="G320" s="33"/>
      <c r="H320" s="259"/>
      <c r="I320" s="259"/>
      <c r="J320" s="259"/>
      <c r="K320" s="28"/>
      <c r="L320" s="31"/>
      <c r="M320" s="31"/>
      <c r="N320" s="82"/>
    </row>
    <row r="321" spans="1:14" ht="12.75" customHeight="1">
      <c r="A321" s="116"/>
      <c r="B321" s="93"/>
      <c r="C321" s="28"/>
      <c r="D321" s="93"/>
      <c r="E321" s="93"/>
      <c r="F321" s="33"/>
      <c r="G321" s="33"/>
      <c r="H321" s="33"/>
      <c r="I321" s="33"/>
      <c r="J321" s="33"/>
      <c r="K321" s="113"/>
      <c r="L321" s="28"/>
      <c r="M321" s="28"/>
      <c r="N321" s="79"/>
    </row>
    <row r="322" spans="1:14">
      <c r="A322" s="87"/>
      <c r="B322" s="28"/>
      <c r="C322" s="28"/>
      <c r="D322" s="179"/>
      <c r="E322" s="179"/>
      <c r="F322" s="179"/>
      <c r="G322" s="179"/>
      <c r="H322" s="179"/>
      <c r="I322" s="179"/>
      <c r="J322" s="179"/>
      <c r="K322" s="48"/>
      <c r="L322" s="28"/>
      <c r="M322" s="28"/>
      <c r="N322" s="79"/>
    </row>
    <row r="323" spans="1:14">
      <c r="A323" s="47"/>
      <c r="B323" s="28"/>
      <c r="C323" s="28"/>
      <c r="D323" s="28"/>
      <c r="E323" s="28"/>
      <c r="F323" s="45"/>
      <c r="G323" s="45"/>
      <c r="H323" s="45"/>
      <c r="I323" s="45"/>
      <c r="J323" s="45"/>
      <c r="K323" s="45"/>
      <c r="L323" s="28"/>
      <c r="M323" s="28"/>
      <c r="N323" s="79"/>
    </row>
    <row r="324" spans="1:14">
      <c r="A324" s="89" t="s">
        <v>246</v>
      </c>
      <c r="B324" s="39"/>
      <c r="C324" s="39"/>
      <c r="D324" s="28"/>
      <c r="E324" s="38"/>
      <c r="F324" s="45"/>
      <c r="G324" s="45"/>
      <c r="H324" s="45"/>
      <c r="I324" s="45"/>
      <c r="J324" s="45"/>
      <c r="K324" s="45"/>
      <c r="L324" s="39"/>
      <c r="M324" s="39"/>
      <c r="N324" s="80"/>
    </row>
    <row r="325" spans="1:14">
      <c r="A325" s="91"/>
      <c r="B325" s="39"/>
      <c r="C325" s="39"/>
      <c r="D325" s="28"/>
      <c r="E325" s="38"/>
      <c r="F325" s="33"/>
      <c r="G325" s="33"/>
      <c r="H325" s="33"/>
      <c r="I325" s="33"/>
      <c r="J325" s="33"/>
      <c r="K325" s="83"/>
      <c r="L325" s="39"/>
      <c r="M325" s="39"/>
      <c r="N325" s="80"/>
    </row>
    <row r="326" spans="1:14">
      <c r="A326" s="91"/>
      <c r="B326" s="39"/>
      <c r="C326" s="39"/>
      <c r="D326" s="28"/>
      <c r="E326" s="38"/>
      <c r="F326" s="33"/>
      <c r="G326" s="33"/>
      <c r="H326" s="33"/>
      <c r="I326" s="33"/>
      <c r="J326" s="33"/>
      <c r="K326" s="83"/>
      <c r="L326" s="39"/>
      <c r="M326" s="39"/>
      <c r="N326" s="80"/>
    </row>
    <row r="327" spans="1:14" ht="15">
      <c r="A327" s="250" t="s">
        <v>304</v>
      </c>
      <c r="B327" s="251"/>
      <c r="C327" s="251"/>
      <c r="D327" s="251"/>
      <c r="E327" s="251"/>
      <c r="F327" s="251"/>
      <c r="G327" s="251"/>
      <c r="H327" s="251"/>
      <c r="I327" s="251"/>
      <c r="J327" s="251"/>
      <c r="K327" s="251"/>
      <c r="L327" s="251"/>
      <c r="M327" s="251"/>
      <c r="N327" s="252"/>
    </row>
    <row r="328" spans="1:14">
      <c r="A328" s="124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127"/>
    </row>
    <row r="329" spans="1:14">
      <c r="A329" s="88" t="s">
        <v>267</v>
      </c>
      <c r="B329" s="31"/>
      <c r="C329" s="31"/>
      <c r="D329" s="31"/>
      <c r="E329" s="28"/>
      <c r="F329" s="28"/>
      <c r="G329" s="28"/>
      <c r="H329" s="28"/>
      <c r="I329" s="28"/>
      <c r="J329" s="28"/>
      <c r="K329" s="28"/>
      <c r="L329" s="249"/>
      <c r="M329" s="249"/>
      <c r="N329" s="81"/>
    </row>
    <row r="330" spans="1:14">
      <c r="A330" s="10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176"/>
      <c r="M330" s="176"/>
      <c r="N330" s="81"/>
    </row>
    <row r="331" spans="1:14">
      <c r="A331" s="246"/>
      <c r="B331" s="247"/>
      <c r="C331" s="247"/>
      <c r="D331" s="248"/>
      <c r="E331" s="248"/>
      <c r="F331" s="248"/>
      <c r="G331" s="175"/>
      <c r="H331" s="175"/>
      <c r="I331" s="175"/>
      <c r="J331" s="175"/>
      <c r="K331" s="28"/>
      <c r="L331" s="45"/>
      <c r="M331" s="28"/>
      <c r="N331" s="79"/>
    </row>
    <row r="332" spans="1:14">
      <c r="A332" s="246"/>
      <c r="B332" s="247"/>
      <c r="C332" s="247"/>
      <c r="D332" s="248"/>
      <c r="E332" s="248"/>
      <c r="F332" s="248"/>
      <c r="G332" s="175"/>
      <c r="H332" s="175"/>
      <c r="I332" s="175"/>
      <c r="J332" s="175"/>
      <c r="K332" s="28"/>
      <c r="L332" s="28"/>
      <c r="M332" s="28"/>
      <c r="N332" s="79"/>
    </row>
    <row r="333" spans="1:14" ht="12.75" customHeight="1">
      <c r="A333" s="173"/>
      <c r="B333" s="174"/>
      <c r="C333" s="174"/>
      <c r="D333" s="175"/>
      <c r="E333" s="175"/>
      <c r="F333" s="175"/>
      <c r="G333" s="175"/>
      <c r="H333" s="175"/>
      <c r="I333" s="175"/>
      <c r="J333" s="175"/>
      <c r="K333" s="28"/>
      <c r="L333" s="28"/>
      <c r="M333" s="28"/>
      <c r="N333" s="79"/>
    </row>
    <row r="334" spans="1:14">
      <c r="A334" s="87"/>
      <c r="B334" s="28"/>
      <c r="C334" s="28"/>
      <c r="D334" s="28"/>
      <c r="E334" s="28" t="s">
        <v>267</v>
      </c>
      <c r="F334" s="28"/>
      <c r="G334" s="28"/>
      <c r="H334" s="28"/>
      <c r="I334" s="28"/>
      <c r="J334" s="28"/>
      <c r="K334" s="28"/>
      <c r="L334" s="28"/>
      <c r="M334" s="28"/>
      <c r="N334" s="79"/>
    </row>
    <row r="335" spans="1:14" ht="12.75" customHeight="1">
      <c r="A335" s="87"/>
      <c r="B335" s="28"/>
      <c r="C335" s="28"/>
      <c r="D335" s="28" t="s">
        <v>271</v>
      </c>
      <c r="E335" s="139"/>
      <c r="F335" s="28"/>
      <c r="G335" s="28"/>
      <c r="H335" s="28"/>
      <c r="I335" s="28"/>
      <c r="J335" s="28"/>
      <c r="K335" s="28"/>
      <c r="L335" s="28"/>
      <c r="M335" s="28"/>
      <c r="N335" s="79"/>
    </row>
    <row r="336" spans="1:14">
      <c r="A336" s="87"/>
      <c r="B336" s="28"/>
      <c r="C336" s="28"/>
      <c r="D336" s="28" t="s">
        <v>272</v>
      </c>
      <c r="E336" s="139"/>
      <c r="F336" s="28"/>
      <c r="G336" s="28"/>
      <c r="H336" s="28"/>
      <c r="I336" s="28"/>
      <c r="J336" s="28"/>
      <c r="K336" s="28"/>
      <c r="L336" s="28" t="s">
        <v>220</v>
      </c>
      <c r="M336" s="28"/>
      <c r="N336" s="79"/>
    </row>
    <row r="337" spans="1:14">
      <c r="A337" s="87"/>
      <c r="B337" s="28"/>
      <c r="C337" s="28"/>
      <c r="D337" s="28" t="s">
        <v>273</v>
      </c>
      <c r="E337" s="139"/>
      <c r="F337" s="28"/>
      <c r="G337" s="28"/>
      <c r="H337" s="28"/>
      <c r="I337" s="28"/>
      <c r="J337" s="28"/>
      <c r="K337" s="28"/>
      <c r="L337" s="31"/>
      <c r="M337" s="31"/>
      <c r="N337" s="82"/>
    </row>
    <row r="338" spans="1:14">
      <c r="A338" s="87"/>
      <c r="B338" s="28"/>
      <c r="C338" s="28"/>
      <c r="D338" s="28" t="s">
        <v>274</v>
      </c>
      <c r="E338" s="139"/>
      <c r="F338" s="28"/>
      <c r="G338" s="28"/>
      <c r="H338" s="140" t="s">
        <v>324</v>
      </c>
      <c r="I338" s="39"/>
      <c r="J338" s="39"/>
      <c r="K338" s="28"/>
      <c r="L338" s="31"/>
      <c r="M338" s="31"/>
      <c r="N338" s="82"/>
    </row>
    <row r="339" spans="1:14" ht="12.75" customHeight="1">
      <c r="A339" s="87"/>
      <c r="B339" s="28"/>
      <c r="C339" s="28"/>
      <c r="D339" s="28" t="s">
        <v>275</v>
      </c>
      <c r="E339" s="139"/>
      <c r="F339" s="28"/>
      <c r="G339" s="28"/>
      <c r="H339" s="259" t="str">
        <f>+"El costo de la gallina al momento de inicar con la postura es de $"&amp;VALUE(D342)&amp;" KG."</f>
        <v>El costo de la gallina al momento de inicar con la postura es de $0 KG.</v>
      </c>
      <c r="I339" s="259"/>
      <c r="J339" s="259"/>
      <c r="K339" s="28"/>
      <c r="L339" s="31"/>
      <c r="M339" s="31"/>
      <c r="N339" s="82"/>
    </row>
    <row r="340" spans="1:14">
      <c r="A340" s="87"/>
      <c r="B340" s="28"/>
      <c r="C340" s="28"/>
      <c r="D340" s="28" t="s">
        <v>276</v>
      </c>
      <c r="E340" s="139"/>
      <c r="F340" s="28"/>
      <c r="G340" s="28"/>
      <c r="H340" s="259"/>
      <c r="I340" s="259"/>
      <c r="J340" s="259"/>
      <c r="K340" s="28"/>
      <c r="L340" s="31"/>
      <c r="M340" s="31"/>
      <c r="N340" s="82"/>
    </row>
    <row r="341" spans="1:14" ht="12.75" customHeight="1">
      <c r="A341" s="87"/>
      <c r="B341" s="28"/>
      <c r="C341" s="28"/>
      <c r="D341" s="28"/>
      <c r="E341" s="28"/>
      <c r="F341" s="28"/>
      <c r="G341" s="28"/>
      <c r="H341" s="259"/>
      <c r="I341" s="259"/>
      <c r="J341" s="259"/>
      <c r="K341" s="28"/>
      <c r="L341" s="31"/>
      <c r="M341" s="31"/>
      <c r="N341" s="82"/>
    </row>
    <row r="342" spans="1:14">
      <c r="A342" s="87" t="s">
        <v>307</v>
      </c>
      <c r="B342" s="28"/>
      <c r="C342" s="28" t="s">
        <v>221</v>
      </c>
      <c r="D342" s="136">
        <f>IF(SUM(E335:E340)=0,,AVERAGE(E335:E340))</f>
        <v>0</v>
      </c>
      <c r="E342" s="93"/>
      <c r="F342" s="33"/>
      <c r="G342" s="33"/>
      <c r="H342" s="259"/>
      <c r="I342" s="259"/>
      <c r="J342" s="259"/>
      <c r="K342" s="104"/>
      <c r="L342" s="31"/>
      <c r="M342" s="31"/>
      <c r="N342" s="82"/>
    </row>
    <row r="343" spans="1:14">
      <c r="A343" s="87"/>
      <c r="B343" s="28"/>
      <c r="C343" s="28"/>
      <c r="D343" s="93"/>
      <c r="E343" s="93"/>
      <c r="F343" s="33"/>
      <c r="G343" s="33"/>
      <c r="H343" s="33"/>
      <c r="I343" s="33"/>
      <c r="J343" s="33"/>
      <c r="K343" s="113"/>
      <c r="L343" s="28"/>
      <c r="M343" s="28"/>
      <c r="N343" s="79"/>
    </row>
    <row r="344" spans="1:14">
      <c r="A344" s="87"/>
      <c r="B344" s="28"/>
      <c r="C344" s="28"/>
      <c r="D344" s="179"/>
      <c r="E344" s="179"/>
      <c r="F344" s="179"/>
      <c r="G344" s="179"/>
      <c r="H344" s="179"/>
      <c r="I344" s="179"/>
      <c r="J344" s="179"/>
      <c r="K344" s="48"/>
      <c r="L344" s="28"/>
      <c r="M344" s="28"/>
      <c r="N344" s="79"/>
    </row>
    <row r="345" spans="1:14">
      <c r="A345" s="87"/>
      <c r="B345" s="28"/>
      <c r="C345" s="28"/>
      <c r="D345" s="28"/>
      <c r="E345" s="28"/>
      <c r="F345" s="33"/>
      <c r="G345" s="33"/>
      <c r="H345" s="33"/>
      <c r="I345" s="33"/>
      <c r="J345" s="33"/>
      <c r="K345" s="28"/>
      <c r="L345" s="28"/>
      <c r="M345" s="28"/>
      <c r="N345" s="79"/>
    </row>
    <row r="346" spans="1:14">
      <c r="A346" s="89" t="s">
        <v>246</v>
      </c>
      <c r="B346" s="28"/>
      <c r="C346" s="28"/>
      <c r="D346" s="28"/>
      <c r="E346" s="38"/>
      <c r="F346" s="33"/>
      <c r="G346" s="33"/>
      <c r="H346" s="33"/>
      <c r="I346" s="33"/>
      <c r="J346" s="33"/>
      <c r="K346" s="83"/>
      <c r="L346" s="28"/>
      <c r="M346" s="28"/>
      <c r="N346" s="79"/>
    </row>
    <row r="347" spans="1:14">
      <c r="A347" s="91"/>
      <c r="B347" s="39"/>
      <c r="C347" s="39"/>
      <c r="D347" s="39"/>
      <c r="E347" s="38"/>
      <c r="F347" s="33"/>
      <c r="G347" s="33"/>
      <c r="H347" s="33"/>
      <c r="I347" s="33"/>
      <c r="J347" s="33"/>
      <c r="K347" s="36"/>
      <c r="L347" s="39"/>
      <c r="M347" s="39"/>
      <c r="N347" s="80"/>
    </row>
    <row r="348" spans="1:14">
      <c r="A348" s="91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80"/>
    </row>
    <row r="349" spans="1:14">
      <c r="A349" s="88" t="s">
        <v>282</v>
      </c>
      <c r="B349" s="31"/>
      <c r="C349" s="31"/>
      <c r="D349" s="31"/>
      <c r="E349" s="28"/>
      <c r="F349" s="28"/>
      <c r="G349" s="28"/>
      <c r="H349" s="28"/>
      <c r="I349" s="28"/>
      <c r="J349" s="28"/>
      <c r="K349" s="28"/>
      <c r="L349" s="28"/>
      <c r="M349" s="28"/>
      <c r="N349" s="79"/>
    </row>
    <row r="350" spans="1:14">
      <c r="A350" s="10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79"/>
    </row>
    <row r="351" spans="1:14" ht="12.75" customHeight="1">
      <c r="A351" s="246" t="s">
        <v>315</v>
      </c>
      <c r="B351" s="247"/>
      <c r="C351" s="247"/>
      <c r="D351" s="248"/>
      <c r="E351" s="248"/>
      <c r="F351" s="248"/>
      <c r="G351" s="175"/>
      <c r="H351" s="175"/>
      <c r="I351" s="175"/>
      <c r="J351" s="175"/>
      <c r="K351" s="28"/>
      <c r="L351" s="28"/>
      <c r="M351" s="28"/>
      <c r="N351" s="79"/>
    </row>
    <row r="352" spans="1:14">
      <c r="A352" s="246"/>
      <c r="B352" s="247"/>
      <c r="C352" s="247"/>
      <c r="D352" s="248"/>
      <c r="E352" s="248"/>
      <c r="F352" s="248"/>
      <c r="G352" s="175"/>
      <c r="H352" s="175"/>
      <c r="I352" s="175"/>
      <c r="J352" s="175"/>
      <c r="K352" s="28"/>
      <c r="L352" s="28"/>
      <c r="M352" s="28"/>
      <c r="N352" s="79"/>
    </row>
    <row r="353" spans="1:14" ht="12.75" customHeight="1">
      <c r="A353" s="173"/>
      <c r="B353" s="174"/>
      <c r="C353" s="174"/>
      <c r="D353" s="175"/>
      <c r="E353" s="175"/>
      <c r="F353" s="175"/>
      <c r="G353" s="175"/>
      <c r="H353" s="175"/>
      <c r="I353" s="175"/>
      <c r="J353" s="175"/>
      <c r="K353" s="28"/>
      <c r="L353" s="28"/>
      <c r="M353" s="28"/>
      <c r="N353" s="79"/>
    </row>
    <row r="354" spans="1:14">
      <c r="A354" s="87"/>
      <c r="B354" s="28"/>
      <c r="C354" s="28"/>
      <c r="D354" s="28"/>
      <c r="E354" s="138" t="s">
        <v>281</v>
      </c>
      <c r="F354" s="28"/>
      <c r="G354" s="28"/>
      <c r="H354" s="28"/>
      <c r="I354" s="28"/>
      <c r="J354" s="28"/>
      <c r="K354" s="28"/>
      <c r="L354" s="28"/>
      <c r="M354" s="28"/>
      <c r="N354" s="79"/>
    </row>
    <row r="355" spans="1:14" ht="12.75" customHeight="1">
      <c r="A355" s="87"/>
      <c r="B355" s="28"/>
      <c r="C355" s="28"/>
      <c r="D355" s="28" t="s">
        <v>271</v>
      </c>
      <c r="E355" s="160"/>
      <c r="F355" s="28"/>
      <c r="G355" s="28"/>
      <c r="H355" s="28"/>
      <c r="I355" s="28"/>
      <c r="J355" s="28"/>
      <c r="K355" s="28"/>
      <c r="L355" s="28"/>
      <c r="M355" s="28"/>
      <c r="N355" s="79"/>
    </row>
    <row r="356" spans="1:14">
      <c r="A356" s="87"/>
      <c r="B356" s="28"/>
      <c r="C356" s="28"/>
      <c r="D356" s="28" t="s">
        <v>272</v>
      </c>
      <c r="E356" s="160"/>
      <c r="F356" s="28"/>
      <c r="G356" s="28"/>
      <c r="H356" s="28"/>
      <c r="I356" s="28"/>
      <c r="J356" s="28"/>
      <c r="K356" s="28"/>
      <c r="L356" s="28"/>
      <c r="M356" s="28"/>
      <c r="N356" s="79"/>
    </row>
    <row r="357" spans="1:14">
      <c r="A357" s="87"/>
      <c r="B357" s="28"/>
      <c r="C357" s="28"/>
      <c r="D357" s="28" t="s">
        <v>273</v>
      </c>
      <c r="E357" s="160"/>
      <c r="F357" s="28"/>
      <c r="G357" s="28"/>
      <c r="H357" s="28"/>
      <c r="I357" s="28"/>
      <c r="J357" s="28"/>
      <c r="K357" s="28"/>
      <c r="L357" s="28"/>
      <c r="M357" s="28"/>
      <c r="N357" s="79"/>
    </row>
    <row r="358" spans="1:14">
      <c r="A358" s="87"/>
      <c r="B358" s="28"/>
      <c r="C358" s="28"/>
      <c r="D358" s="28" t="s">
        <v>274</v>
      </c>
      <c r="E358" s="160"/>
      <c r="F358" s="28"/>
      <c r="G358" s="28"/>
      <c r="H358" s="140" t="s">
        <v>324</v>
      </c>
      <c r="I358" s="39"/>
      <c r="J358" s="39"/>
      <c r="K358" s="28"/>
      <c r="L358" s="28" t="s">
        <v>220</v>
      </c>
      <c r="M358" s="28"/>
      <c r="N358" s="79"/>
    </row>
    <row r="359" spans="1:14" ht="12.75" customHeight="1">
      <c r="A359" s="87"/>
      <c r="B359" s="28"/>
      <c r="C359" s="28"/>
      <c r="D359" s="28" t="s">
        <v>275</v>
      </c>
      <c r="E359" s="160"/>
      <c r="F359" s="28"/>
      <c r="G359" s="28"/>
      <c r="H359" s="259" t="str">
        <f>+"Los kilos de alimento que consumío una pollita en el mes fue "&amp;VALUE(D362)&amp;" KG."</f>
        <v>Los kilos de alimento que consumío una pollita en el mes fue 0 KG.</v>
      </c>
      <c r="I359" s="259"/>
      <c r="J359" s="259"/>
      <c r="K359" s="28"/>
      <c r="L359" s="31"/>
      <c r="M359" s="31"/>
      <c r="N359" s="82"/>
    </row>
    <row r="360" spans="1:14">
      <c r="A360" s="87"/>
      <c r="B360" s="28"/>
      <c r="C360" s="28"/>
      <c r="D360" s="28" t="s">
        <v>276</v>
      </c>
      <c r="E360" s="160"/>
      <c r="F360" s="28"/>
      <c r="G360" s="28"/>
      <c r="H360" s="259"/>
      <c r="I360" s="259"/>
      <c r="J360" s="259"/>
      <c r="K360" s="28"/>
      <c r="L360" s="31"/>
      <c r="M360" s="31"/>
      <c r="N360" s="82"/>
    </row>
    <row r="361" spans="1:14" ht="12.75" customHeight="1">
      <c r="A361" s="87"/>
      <c r="B361" s="28"/>
      <c r="C361" s="28"/>
      <c r="D361" s="28"/>
      <c r="E361" s="28"/>
      <c r="F361" s="28"/>
      <c r="G361" s="28"/>
      <c r="H361" s="259"/>
      <c r="I361" s="259"/>
      <c r="J361" s="259"/>
      <c r="K361" s="28"/>
      <c r="L361" s="31"/>
      <c r="M361" s="31"/>
      <c r="N361" s="82"/>
    </row>
    <row r="362" spans="1:14">
      <c r="A362" s="263" t="s">
        <v>282</v>
      </c>
      <c r="B362" s="264"/>
      <c r="C362" s="28" t="s">
        <v>221</v>
      </c>
      <c r="D362" s="135">
        <f>IF(SUM(E355:E360)=0,,AVERAGE(E355:E360))</f>
        <v>0</v>
      </c>
      <c r="E362" s="93"/>
      <c r="F362" s="93"/>
      <c r="G362" s="93"/>
      <c r="H362" s="259"/>
      <c r="I362" s="259"/>
      <c r="J362" s="259"/>
      <c r="K362" s="45"/>
      <c r="L362" s="31"/>
      <c r="M362" s="31"/>
      <c r="N362" s="82"/>
    </row>
    <row r="363" spans="1:14">
      <c r="A363" s="87"/>
      <c r="B363" s="28"/>
      <c r="C363" s="28"/>
      <c r="D363" s="93"/>
      <c r="E363" s="93"/>
      <c r="F363" s="111"/>
      <c r="G363" s="111"/>
      <c r="H363" s="111"/>
      <c r="I363" s="111"/>
      <c r="J363" s="111"/>
      <c r="K363" s="96"/>
      <c r="L363" s="31"/>
      <c r="M363" s="31"/>
      <c r="N363" s="82"/>
    </row>
    <row r="364" spans="1:14">
      <c r="A364" s="87"/>
      <c r="B364" s="28"/>
      <c r="C364" s="28"/>
      <c r="D364" s="179"/>
      <c r="E364" s="179"/>
      <c r="F364" s="179"/>
      <c r="G364" s="179"/>
      <c r="H364" s="179"/>
      <c r="I364" s="179"/>
      <c r="J364" s="179"/>
      <c r="K364" s="48"/>
      <c r="L364" s="31"/>
      <c r="M364" s="31"/>
      <c r="N364" s="82"/>
    </row>
    <row r="365" spans="1:14">
      <c r="A365" s="47"/>
      <c r="B365" s="28"/>
      <c r="C365" s="28"/>
      <c r="D365" s="28"/>
      <c r="E365" s="28"/>
      <c r="F365" s="33"/>
      <c r="G365" s="33"/>
      <c r="H365" s="33"/>
      <c r="I365" s="33"/>
      <c r="J365" s="33"/>
      <c r="K365" s="28"/>
      <c r="L365" s="28"/>
      <c r="M365" s="28"/>
      <c r="N365" s="79"/>
    </row>
    <row r="366" spans="1:14">
      <c r="A366" s="89" t="s">
        <v>246</v>
      </c>
      <c r="B366" s="39"/>
      <c r="C366" s="39"/>
      <c r="D366" s="28"/>
      <c r="E366" s="38"/>
      <c r="F366" s="33"/>
      <c r="G366" s="33"/>
      <c r="H366" s="33"/>
      <c r="I366" s="33"/>
      <c r="J366" s="33"/>
      <c r="K366" s="45"/>
      <c r="L366" s="39"/>
      <c r="M366" s="39"/>
      <c r="N366" s="80"/>
    </row>
    <row r="367" spans="1:14">
      <c r="A367" s="89"/>
      <c r="B367" s="39"/>
      <c r="C367" s="39"/>
      <c r="D367" s="28"/>
      <c r="E367" s="38"/>
      <c r="F367" s="33"/>
      <c r="G367" s="33"/>
      <c r="H367" s="33"/>
      <c r="I367" s="33"/>
      <c r="J367" s="33"/>
      <c r="K367" s="45"/>
      <c r="L367" s="39"/>
      <c r="M367" s="39"/>
      <c r="N367" s="80"/>
    </row>
    <row r="368" spans="1:14">
      <c r="A368" s="91"/>
      <c r="B368" s="39"/>
      <c r="C368" s="39"/>
      <c r="D368" s="28"/>
      <c r="E368" s="38"/>
      <c r="F368" s="33"/>
      <c r="G368" s="33"/>
      <c r="H368" s="33"/>
      <c r="I368" s="33"/>
      <c r="J368" s="33"/>
      <c r="K368" s="83"/>
      <c r="L368" s="39"/>
      <c r="M368" s="39"/>
      <c r="N368" s="80"/>
    </row>
    <row r="369" spans="1:14">
      <c r="A369" s="88" t="s">
        <v>292</v>
      </c>
      <c r="B369" s="31"/>
      <c r="C369" s="31"/>
      <c r="D369" s="31"/>
      <c r="E369" s="28"/>
      <c r="F369" s="28"/>
      <c r="G369" s="28"/>
      <c r="H369" s="28"/>
      <c r="I369" s="28"/>
      <c r="J369" s="28"/>
      <c r="K369" s="28"/>
      <c r="L369" s="249"/>
      <c r="M369" s="249"/>
      <c r="N369" s="81"/>
    </row>
    <row r="370" spans="1:14">
      <c r="A370" s="10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176"/>
      <c r="M370" s="176"/>
      <c r="N370" s="81"/>
    </row>
    <row r="371" spans="1:14" ht="12.75" customHeight="1">
      <c r="A371" s="260" t="s">
        <v>316</v>
      </c>
      <c r="B371" s="261"/>
      <c r="C371" s="261"/>
      <c r="D371" s="262"/>
      <c r="E371" s="262"/>
      <c r="F371" s="262"/>
      <c r="G371" s="178"/>
      <c r="H371" s="178"/>
      <c r="I371" s="178"/>
      <c r="J371" s="178"/>
      <c r="K371" s="28"/>
      <c r="L371" s="45"/>
      <c r="M371" s="28"/>
      <c r="N371" s="79"/>
    </row>
    <row r="372" spans="1:14">
      <c r="A372" s="260"/>
      <c r="B372" s="261"/>
      <c r="C372" s="261"/>
      <c r="D372" s="262"/>
      <c r="E372" s="262"/>
      <c r="F372" s="262"/>
      <c r="G372" s="178"/>
      <c r="H372" s="178"/>
      <c r="I372" s="178"/>
      <c r="J372" s="178"/>
      <c r="K372" s="28"/>
      <c r="L372" s="28"/>
      <c r="M372" s="28"/>
      <c r="N372" s="79"/>
    </row>
    <row r="373" spans="1:14" ht="12.75" customHeight="1">
      <c r="A373" s="173"/>
      <c r="B373" s="174"/>
      <c r="C373" s="174"/>
      <c r="D373" s="175"/>
      <c r="E373" s="175"/>
      <c r="F373" s="175"/>
      <c r="G373" s="175"/>
      <c r="H373" s="175"/>
      <c r="I373" s="175"/>
      <c r="J373" s="175"/>
      <c r="K373" s="28"/>
      <c r="L373" s="28"/>
      <c r="M373" s="28"/>
      <c r="N373" s="79"/>
    </row>
    <row r="374" spans="1:14">
      <c r="A374" s="87"/>
      <c r="B374" s="28"/>
      <c r="C374" s="28"/>
      <c r="D374" s="28"/>
      <c r="E374" s="28" t="s">
        <v>302</v>
      </c>
      <c r="F374" s="28"/>
      <c r="G374" s="28"/>
      <c r="H374" s="28"/>
      <c r="I374" s="28"/>
      <c r="J374" s="28"/>
      <c r="K374" s="28"/>
      <c r="L374" s="28"/>
      <c r="M374" s="28"/>
      <c r="N374" s="79"/>
    </row>
    <row r="375" spans="1:14" ht="12.75" customHeight="1">
      <c r="A375" s="87"/>
      <c r="B375" s="28"/>
      <c r="C375" s="28"/>
      <c r="D375" s="28" t="s">
        <v>271</v>
      </c>
      <c r="E375" s="139"/>
      <c r="F375" s="28"/>
      <c r="G375" s="28"/>
      <c r="H375" s="28"/>
      <c r="I375" s="28"/>
      <c r="J375" s="28"/>
      <c r="K375" s="28"/>
      <c r="L375" s="28"/>
      <c r="M375" s="28"/>
      <c r="N375" s="79"/>
    </row>
    <row r="376" spans="1:14">
      <c r="A376" s="87"/>
      <c r="B376" s="28"/>
      <c r="C376" s="28"/>
      <c r="D376" s="28" t="s">
        <v>272</v>
      </c>
      <c r="E376" s="139"/>
      <c r="F376" s="28"/>
      <c r="G376" s="28"/>
      <c r="H376" s="28"/>
      <c r="I376" s="28"/>
      <c r="J376" s="28"/>
      <c r="K376" s="28"/>
      <c r="L376" s="28"/>
      <c r="M376" s="28"/>
      <c r="N376" s="79"/>
    </row>
    <row r="377" spans="1:14">
      <c r="A377" s="87"/>
      <c r="B377" s="28"/>
      <c r="C377" s="28"/>
      <c r="D377" s="28" t="s">
        <v>273</v>
      </c>
      <c r="E377" s="139"/>
      <c r="F377" s="28"/>
      <c r="G377" s="28"/>
      <c r="H377" s="28"/>
      <c r="I377" s="28"/>
      <c r="J377" s="28"/>
      <c r="K377" s="28"/>
      <c r="L377" s="28"/>
      <c r="M377" s="28"/>
      <c r="N377" s="79"/>
    </row>
    <row r="378" spans="1:14">
      <c r="A378" s="87"/>
      <c r="B378" s="28"/>
      <c r="C378" s="28"/>
      <c r="D378" s="28" t="s">
        <v>274</v>
      </c>
      <c r="E378" s="139"/>
      <c r="F378" s="28"/>
      <c r="G378" s="28"/>
      <c r="H378" s="140" t="s">
        <v>324</v>
      </c>
      <c r="I378" s="39"/>
      <c r="J378" s="39"/>
      <c r="K378" s="28"/>
      <c r="L378" s="28" t="s">
        <v>220</v>
      </c>
      <c r="M378" s="28"/>
      <c r="N378" s="79"/>
    </row>
    <row r="379" spans="1:14" ht="12.75" customHeight="1">
      <c r="A379" s="87"/>
      <c r="B379" s="28"/>
      <c r="C379" s="28"/>
      <c r="D379" s="28" t="s">
        <v>275</v>
      </c>
      <c r="E379" s="139"/>
      <c r="F379" s="28"/>
      <c r="G379" s="28"/>
      <c r="H379" s="259" t="str">
        <f>+"El costo del consumo de alimento en el mes de una pollita es $"&amp;VALUE(D382)&amp;"."</f>
        <v>El costo del consumo de alimento en el mes de una pollita es $0.</v>
      </c>
      <c r="I379" s="259"/>
      <c r="J379" s="259"/>
      <c r="K379" s="28"/>
      <c r="L379" s="31"/>
      <c r="M379" s="31"/>
      <c r="N379" s="82"/>
    </row>
    <row r="380" spans="1:14">
      <c r="A380" s="87"/>
      <c r="B380" s="28"/>
      <c r="C380" s="28"/>
      <c r="D380" s="28" t="s">
        <v>276</v>
      </c>
      <c r="E380" s="139"/>
      <c r="F380" s="28"/>
      <c r="G380" s="28"/>
      <c r="H380" s="259"/>
      <c r="I380" s="259"/>
      <c r="J380" s="259"/>
      <c r="K380" s="28"/>
      <c r="L380" s="31"/>
      <c r="M380" s="31"/>
      <c r="N380" s="82"/>
    </row>
    <row r="381" spans="1:14" ht="12.75" customHeight="1">
      <c r="A381" s="87"/>
      <c r="B381" s="28"/>
      <c r="C381" s="28"/>
      <c r="D381" s="28"/>
      <c r="E381" s="28"/>
      <c r="F381" s="28"/>
      <c r="G381" s="28"/>
      <c r="H381" s="259"/>
      <c r="I381" s="259"/>
      <c r="J381" s="259"/>
      <c r="K381" s="28"/>
      <c r="L381" s="31"/>
      <c r="M381" s="31"/>
      <c r="N381" s="82"/>
    </row>
    <row r="382" spans="1:14">
      <c r="A382" s="263" t="s">
        <v>292</v>
      </c>
      <c r="B382" s="264"/>
      <c r="C382" s="28" t="s">
        <v>221</v>
      </c>
      <c r="D382" s="136">
        <f>IF(SUM(E375:E380)=0,,AVERAGE(E375:E380))</f>
        <v>0</v>
      </c>
      <c r="E382" s="114"/>
      <c r="F382" s="112"/>
      <c r="G382" s="112"/>
      <c r="H382" s="259"/>
      <c r="I382" s="259"/>
      <c r="J382" s="259"/>
      <c r="K382" s="35"/>
      <c r="L382" s="31"/>
      <c r="M382" s="31"/>
      <c r="N382" s="82"/>
    </row>
    <row r="383" spans="1:14">
      <c r="A383" s="87"/>
      <c r="B383" s="28"/>
      <c r="C383" s="28"/>
      <c r="D383" s="114"/>
      <c r="E383" s="114"/>
      <c r="F383" s="112"/>
      <c r="G383" s="112"/>
      <c r="H383" s="112"/>
      <c r="I383" s="112"/>
      <c r="J383" s="112"/>
      <c r="K383" s="113"/>
      <c r="L383" s="117"/>
      <c r="M383" s="117"/>
      <c r="N383" s="118"/>
    </row>
    <row r="384" spans="1:14">
      <c r="A384" s="87"/>
      <c r="B384" s="28"/>
      <c r="C384" s="28"/>
      <c r="D384" s="28"/>
      <c r="E384" s="28"/>
      <c r="F384" s="45"/>
      <c r="G384" s="45"/>
      <c r="H384" s="45"/>
      <c r="I384" s="45"/>
      <c r="J384" s="45"/>
      <c r="K384" s="45"/>
      <c r="L384" s="117"/>
      <c r="M384" s="117"/>
      <c r="N384" s="118"/>
    </row>
    <row r="385" spans="1:14">
      <c r="A385" s="87"/>
      <c r="B385" s="28"/>
      <c r="C385" s="28"/>
      <c r="D385" s="28"/>
      <c r="E385" s="28"/>
      <c r="F385" s="45"/>
      <c r="G385" s="45"/>
      <c r="H385" s="45"/>
      <c r="I385" s="45"/>
      <c r="J385" s="45"/>
      <c r="K385" s="45"/>
      <c r="L385" s="33"/>
      <c r="M385" s="28"/>
      <c r="N385" s="79"/>
    </row>
    <row r="386" spans="1:14">
      <c r="A386" s="89" t="s">
        <v>246</v>
      </c>
      <c r="B386" s="28"/>
      <c r="C386" s="28"/>
      <c r="D386" s="28"/>
      <c r="E386" s="28"/>
      <c r="F386" s="45"/>
      <c r="G386" s="45"/>
      <c r="H386" s="45"/>
      <c r="I386" s="45"/>
      <c r="J386" s="45"/>
      <c r="K386" s="45"/>
      <c r="L386" s="33"/>
      <c r="M386" s="37"/>
      <c r="N386" s="79"/>
    </row>
    <row r="387" spans="1:14">
      <c r="A387" s="87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33"/>
      <c r="M387" s="37"/>
      <c r="N387" s="79"/>
    </row>
    <row r="388" spans="1:14">
      <c r="A388" s="87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33"/>
      <c r="M388" s="37"/>
      <c r="N388" s="79"/>
    </row>
    <row r="389" spans="1:14">
      <c r="A389" s="88" t="s">
        <v>285</v>
      </c>
      <c r="B389" s="31"/>
      <c r="C389" s="31"/>
      <c r="D389" s="31"/>
      <c r="E389" s="28"/>
      <c r="F389" s="28"/>
      <c r="G389" s="28"/>
      <c r="H389" s="28"/>
      <c r="I389" s="28"/>
      <c r="J389" s="28"/>
      <c r="K389" s="28"/>
      <c r="L389" s="249"/>
      <c r="M389" s="249"/>
      <c r="N389" s="81"/>
    </row>
    <row r="390" spans="1:14">
      <c r="A390" s="10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176"/>
      <c r="M390" s="176"/>
      <c r="N390" s="81"/>
    </row>
    <row r="391" spans="1:14" ht="12.75" customHeight="1">
      <c r="A391" s="246" t="s">
        <v>319</v>
      </c>
      <c r="B391" s="247"/>
      <c r="C391" s="247"/>
      <c r="D391" s="248"/>
      <c r="E391" s="248"/>
      <c r="F391" s="248"/>
      <c r="G391" s="175"/>
      <c r="H391" s="175"/>
      <c r="I391" s="175"/>
      <c r="J391" s="175"/>
      <c r="K391" s="28"/>
      <c r="L391" s="45"/>
      <c r="M391" s="28"/>
      <c r="N391" s="79"/>
    </row>
    <row r="392" spans="1:14">
      <c r="A392" s="246"/>
      <c r="B392" s="247"/>
      <c r="C392" s="247"/>
      <c r="D392" s="248"/>
      <c r="E392" s="248"/>
      <c r="F392" s="248"/>
      <c r="G392" s="175"/>
      <c r="H392" s="175"/>
      <c r="I392" s="175"/>
      <c r="J392" s="175"/>
      <c r="K392" s="28"/>
      <c r="L392" s="28"/>
      <c r="M392" s="28"/>
      <c r="N392" s="79"/>
    </row>
    <row r="393" spans="1:14" ht="12.75" customHeight="1">
      <c r="A393" s="173"/>
      <c r="B393" s="174"/>
      <c r="C393" s="174"/>
      <c r="D393" s="175"/>
      <c r="E393" s="175"/>
      <c r="F393" s="175"/>
      <c r="G393" s="175"/>
      <c r="H393" s="175"/>
      <c r="I393" s="175"/>
      <c r="J393" s="175"/>
      <c r="K393" s="28"/>
      <c r="L393" s="28"/>
      <c r="M393" s="28"/>
      <c r="N393" s="79"/>
    </row>
    <row r="394" spans="1:14">
      <c r="A394" s="87"/>
      <c r="B394" s="28"/>
      <c r="C394" s="28"/>
      <c r="D394" s="28"/>
      <c r="E394" s="28" t="s">
        <v>278</v>
      </c>
      <c r="F394" s="28"/>
      <c r="G394" s="28"/>
      <c r="H394" s="28"/>
      <c r="I394" s="28"/>
      <c r="J394" s="28"/>
      <c r="K394" s="28"/>
      <c r="L394" s="28"/>
      <c r="M394" s="28"/>
      <c r="N394" s="79"/>
    </row>
    <row r="395" spans="1:14" ht="12.75" customHeight="1">
      <c r="A395" s="87"/>
      <c r="B395" s="28"/>
      <c r="C395" s="28"/>
      <c r="D395" s="28" t="s">
        <v>271</v>
      </c>
      <c r="E395" s="139"/>
      <c r="F395" s="28"/>
      <c r="G395" s="28"/>
      <c r="H395" s="28"/>
      <c r="I395" s="28"/>
      <c r="J395" s="28"/>
      <c r="K395" s="28"/>
      <c r="L395" s="28"/>
      <c r="M395" s="28"/>
      <c r="N395" s="79"/>
    </row>
    <row r="396" spans="1:14">
      <c r="A396" s="87"/>
      <c r="B396" s="28"/>
      <c r="C396" s="28"/>
      <c r="D396" s="28" t="s">
        <v>272</v>
      </c>
      <c r="E396" s="139"/>
      <c r="F396" s="28"/>
      <c r="G396" s="28"/>
      <c r="H396" s="28"/>
      <c r="I396" s="28"/>
      <c r="J396" s="28"/>
      <c r="K396" s="28"/>
      <c r="L396" s="28"/>
      <c r="M396" s="28"/>
      <c r="N396" s="79"/>
    </row>
    <row r="397" spans="1:14">
      <c r="A397" s="87"/>
      <c r="B397" s="28"/>
      <c r="C397" s="28"/>
      <c r="D397" s="28" t="s">
        <v>273</v>
      </c>
      <c r="E397" s="139"/>
      <c r="F397" s="28"/>
      <c r="G397" s="28"/>
      <c r="H397" s="28"/>
      <c r="I397" s="28"/>
      <c r="J397" s="28"/>
      <c r="K397" s="28"/>
      <c r="L397" s="28"/>
      <c r="M397" s="28"/>
      <c r="N397" s="79"/>
    </row>
    <row r="398" spans="1:14">
      <c r="A398" s="87"/>
      <c r="B398" s="28"/>
      <c r="C398" s="28"/>
      <c r="D398" s="28" t="s">
        <v>274</v>
      </c>
      <c r="E398" s="139"/>
      <c r="F398" s="28"/>
      <c r="G398" s="28"/>
      <c r="H398" s="140" t="s">
        <v>324</v>
      </c>
      <c r="I398" s="39"/>
      <c r="J398" s="39"/>
      <c r="K398" s="28"/>
      <c r="L398" s="28" t="s">
        <v>220</v>
      </c>
      <c r="M398" s="28"/>
      <c r="N398" s="79"/>
    </row>
    <row r="399" spans="1:14" ht="12.75" customHeight="1">
      <c r="A399" s="87"/>
      <c r="B399" s="28"/>
      <c r="C399" s="28"/>
      <c r="D399" s="28" t="s">
        <v>275</v>
      </c>
      <c r="E399" s="139"/>
      <c r="F399" s="28"/>
      <c r="G399" s="28"/>
      <c r="H399" s="259" t="str">
        <f>+"El costo del consumo de alimento terminado y complementos alimenticios de una pollita en el mes es de $"&amp;VALUE(D402)&amp;"."</f>
        <v>El costo del consumo de alimento terminado y complementos alimenticios de una pollita en el mes es de $0.</v>
      </c>
      <c r="I399" s="259"/>
      <c r="J399" s="259"/>
      <c r="K399" s="28"/>
      <c r="L399" s="31"/>
      <c r="M399" s="31"/>
      <c r="N399" s="82"/>
    </row>
    <row r="400" spans="1:14">
      <c r="A400" s="87"/>
      <c r="B400" s="28"/>
      <c r="C400" s="28"/>
      <c r="D400" s="28" t="s">
        <v>276</v>
      </c>
      <c r="E400" s="139"/>
      <c r="F400" s="28"/>
      <c r="G400" s="28"/>
      <c r="H400" s="259"/>
      <c r="I400" s="259"/>
      <c r="J400" s="259"/>
      <c r="K400" s="28"/>
      <c r="L400" s="31"/>
      <c r="M400" s="31"/>
      <c r="N400" s="82"/>
    </row>
    <row r="401" spans="1:14" ht="12.75" customHeight="1">
      <c r="A401" s="87"/>
      <c r="B401" s="28"/>
      <c r="C401" s="28"/>
      <c r="D401" s="28"/>
      <c r="E401" s="28"/>
      <c r="F401" s="28"/>
      <c r="G401" s="28"/>
      <c r="H401" s="259"/>
      <c r="I401" s="259"/>
      <c r="J401" s="259"/>
      <c r="K401" s="28"/>
      <c r="L401" s="31"/>
      <c r="M401" s="31"/>
      <c r="N401" s="82"/>
    </row>
    <row r="402" spans="1:14">
      <c r="A402" s="116" t="s">
        <v>295</v>
      </c>
      <c r="B402" s="84"/>
      <c r="C402" s="28" t="s">
        <v>221</v>
      </c>
      <c r="D402" s="136">
        <f>IF(SUM(E395:E400)=0,,AVERAGE(E395:E400))</f>
        <v>0</v>
      </c>
      <c r="E402" s="93"/>
      <c r="F402" s="92"/>
      <c r="G402" s="92"/>
      <c r="H402" s="259"/>
      <c r="I402" s="259"/>
      <c r="J402" s="259"/>
      <c r="K402" s="28"/>
      <c r="L402" s="117"/>
      <c r="M402" s="117"/>
      <c r="N402" s="118"/>
    </row>
    <row r="403" spans="1:14">
      <c r="A403" s="115"/>
      <c r="B403" s="84"/>
      <c r="C403" s="28"/>
      <c r="D403" s="93"/>
      <c r="E403" s="93"/>
      <c r="F403" s="32"/>
      <c r="G403" s="32"/>
      <c r="H403" s="32"/>
      <c r="I403" s="32"/>
      <c r="J403" s="32"/>
      <c r="K403" s="113"/>
      <c r="L403" s="117"/>
      <c r="M403" s="117"/>
      <c r="N403" s="118"/>
    </row>
    <row r="404" spans="1:14">
      <c r="A404" s="87"/>
      <c r="B404" s="28"/>
      <c r="C404" s="28"/>
      <c r="D404" s="92"/>
      <c r="E404" s="179"/>
      <c r="F404" s="45"/>
      <c r="G404" s="45"/>
      <c r="H404" s="45"/>
      <c r="I404" s="45"/>
      <c r="J404" s="45"/>
      <c r="K404" s="45"/>
      <c r="L404" s="31"/>
      <c r="M404" s="31"/>
      <c r="N404" s="82"/>
    </row>
    <row r="405" spans="1:14">
      <c r="A405" s="87"/>
      <c r="B405" s="28"/>
      <c r="C405" s="28"/>
      <c r="D405" s="32"/>
      <c r="E405" s="34"/>
      <c r="F405" s="45"/>
      <c r="G405" s="45"/>
      <c r="H405" s="45"/>
      <c r="I405" s="45"/>
      <c r="J405" s="45"/>
      <c r="K405" s="45"/>
      <c r="L405" s="28"/>
      <c r="M405" s="28"/>
      <c r="N405" s="79"/>
    </row>
    <row r="406" spans="1:14">
      <c r="A406" s="89" t="s">
        <v>246</v>
      </c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79"/>
    </row>
    <row r="407" spans="1:14">
      <c r="A407" s="47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79"/>
    </row>
    <row r="408" spans="1:14">
      <c r="A408" s="87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79"/>
    </row>
    <row r="409" spans="1:14">
      <c r="A409" s="88" t="s">
        <v>287</v>
      </c>
      <c r="B409" s="31"/>
      <c r="C409" s="31"/>
      <c r="D409" s="31"/>
      <c r="E409" s="28"/>
      <c r="F409" s="28"/>
      <c r="G409" s="28"/>
      <c r="H409" s="28"/>
      <c r="I409" s="28"/>
      <c r="J409" s="28"/>
      <c r="K409" s="28"/>
      <c r="L409" s="249"/>
      <c r="M409" s="249"/>
      <c r="N409" s="81"/>
    </row>
    <row r="410" spans="1:14">
      <c r="A410" s="10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176"/>
      <c r="M410" s="176"/>
      <c r="N410" s="81"/>
    </row>
    <row r="411" spans="1:14" ht="12.75" customHeight="1">
      <c r="A411" s="260" t="s">
        <v>320</v>
      </c>
      <c r="B411" s="261"/>
      <c r="C411" s="261"/>
      <c r="D411" s="262"/>
      <c r="E411" s="262"/>
      <c r="F411" s="262"/>
      <c r="G411" s="178"/>
      <c r="H411" s="178"/>
      <c r="I411" s="178"/>
      <c r="J411" s="178"/>
      <c r="K411" s="28"/>
      <c r="L411" s="45"/>
      <c r="M411" s="28"/>
      <c r="N411" s="79"/>
    </row>
    <row r="412" spans="1:14">
      <c r="A412" s="260"/>
      <c r="B412" s="261"/>
      <c r="C412" s="261"/>
      <c r="D412" s="262"/>
      <c r="E412" s="262"/>
      <c r="F412" s="262"/>
      <c r="G412" s="178"/>
      <c r="H412" s="178"/>
      <c r="I412" s="178"/>
      <c r="J412" s="178"/>
      <c r="K412" s="28"/>
      <c r="L412" s="28"/>
      <c r="M412" s="28"/>
      <c r="N412" s="79"/>
    </row>
    <row r="413" spans="1:14" ht="12.75" customHeight="1">
      <c r="A413" s="173"/>
      <c r="B413" s="174"/>
      <c r="C413" s="174"/>
      <c r="D413" s="175"/>
      <c r="E413" s="175"/>
      <c r="F413" s="175"/>
      <c r="G413" s="175"/>
      <c r="H413" s="175"/>
      <c r="I413" s="175"/>
      <c r="J413" s="175"/>
      <c r="K413" s="28"/>
      <c r="L413" s="28"/>
      <c r="M413" s="28"/>
      <c r="N413" s="79"/>
    </row>
    <row r="414" spans="1:14">
      <c r="A414" s="87"/>
      <c r="B414" s="28"/>
      <c r="C414" s="28"/>
      <c r="D414" s="28"/>
      <c r="E414" s="28" t="s">
        <v>279</v>
      </c>
      <c r="F414" s="28"/>
      <c r="G414" s="28"/>
      <c r="H414" s="28"/>
      <c r="I414" s="28"/>
      <c r="J414" s="28"/>
      <c r="K414" s="28"/>
      <c r="L414" s="28"/>
      <c r="M414" s="28"/>
      <c r="N414" s="79"/>
    </row>
    <row r="415" spans="1:14">
      <c r="A415" s="87"/>
      <c r="B415" s="28"/>
      <c r="C415" s="28"/>
      <c r="D415" s="28" t="s">
        <v>271</v>
      </c>
      <c r="E415" s="139"/>
      <c r="F415" s="28"/>
      <c r="G415" s="28"/>
      <c r="H415" s="28"/>
      <c r="I415" s="28"/>
      <c r="J415" s="28"/>
      <c r="K415" s="28"/>
      <c r="L415" s="28"/>
      <c r="M415" s="28"/>
      <c r="N415" s="79"/>
    </row>
    <row r="416" spans="1:14">
      <c r="A416" s="87"/>
      <c r="B416" s="28"/>
      <c r="C416" s="28"/>
      <c r="D416" s="28" t="s">
        <v>272</v>
      </c>
      <c r="E416" s="139"/>
      <c r="F416" s="28"/>
      <c r="G416" s="28"/>
      <c r="H416" s="28"/>
      <c r="I416" s="28"/>
      <c r="J416" s="28"/>
      <c r="K416" s="28"/>
      <c r="L416" s="28"/>
      <c r="M416" s="28"/>
      <c r="N416" s="79"/>
    </row>
    <row r="417" spans="1:14">
      <c r="A417" s="87"/>
      <c r="B417" s="28"/>
      <c r="C417" s="28"/>
      <c r="D417" s="28" t="s">
        <v>273</v>
      </c>
      <c r="E417" s="139"/>
      <c r="F417" s="28"/>
      <c r="G417" s="28"/>
      <c r="H417" s="28"/>
      <c r="I417" s="28"/>
      <c r="J417" s="28"/>
      <c r="K417" s="28"/>
      <c r="L417" s="28"/>
      <c r="M417" s="28"/>
      <c r="N417" s="79"/>
    </row>
    <row r="418" spans="1:14">
      <c r="A418" s="87"/>
      <c r="B418" s="28"/>
      <c r="C418" s="28"/>
      <c r="D418" s="28" t="s">
        <v>274</v>
      </c>
      <c r="E418" s="139"/>
      <c r="F418" s="28"/>
      <c r="G418" s="28"/>
      <c r="H418" s="140" t="s">
        <v>324</v>
      </c>
      <c r="I418" s="39"/>
      <c r="J418" s="39"/>
      <c r="K418" s="28"/>
      <c r="L418" s="28" t="s">
        <v>220</v>
      </c>
      <c r="M418" s="28"/>
      <c r="N418" s="79"/>
    </row>
    <row r="419" spans="1:14" ht="12.75" customHeight="1">
      <c r="A419" s="87"/>
      <c r="B419" s="28"/>
      <c r="C419" s="28"/>
      <c r="D419" s="28" t="s">
        <v>275</v>
      </c>
      <c r="E419" s="139"/>
      <c r="F419" s="28"/>
      <c r="G419" s="28"/>
      <c r="H419" s="259" t="str">
        <f>+"El costo del medicamento preventivo para una pollita en el mes es de $"&amp;VALUE(D422)&amp;"."</f>
        <v>El costo del medicamento preventivo para una pollita en el mes es de $0.</v>
      </c>
      <c r="I419" s="259"/>
      <c r="J419" s="259"/>
      <c r="K419" s="28"/>
      <c r="L419" s="31"/>
      <c r="M419" s="31"/>
      <c r="N419" s="82"/>
    </row>
    <row r="420" spans="1:14">
      <c r="A420" s="87"/>
      <c r="B420" s="28"/>
      <c r="C420" s="28"/>
      <c r="D420" s="28" t="s">
        <v>276</v>
      </c>
      <c r="E420" s="139"/>
      <c r="F420" s="28"/>
      <c r="G420" s="28"/>
      <c r="H420" s="259"/>
      <c r="I420" s="259"/>
      <c r="J420" s="259"/>
      <c r="K420" s="28"/>
      <c r="L420" s="31"/>
      <c r="M420" s="31"/>
      <c r="N420" s="82"/>
    </row>
    <row r="421" spans="1:14" ht="12.75" customHeight="1">
      <c r="A421" s="87"/>
      <c r="B421" s="28"/>
      <c r="C421" s="28"/>
      <c r="D421" s="28"/>
      <c r="E421" s="28"/>
      <c r="F421" s="28"/>
      <c r="G421" s="28"/>
      <c r="H421" s="259"/>
      <c r="I421" s="259"/>
      <c r="J421" s="259"/>
      <c r="K421" s="28"/>
      <c r="L421" s="31"/>
      <c r="M421" s="31"/>
      <c r="N421" s="82"/>
    </row>
    <row r="422" spans="1:14">
      <c r="A422" s="116" t="s">
        <v>296</v>
      </c>
      <c r="B422" s="93"/>
      <c r="C422" s="28" t="s">
        <v>221</v>
      </c>
      <c r="D422" s="136">
        <f>IF(SUM(E415:E420)=0,,AVERAGE(E415:E420))</f>
        <v>0</v>
      </c>
      <c r="E422" s="93"/>
      <c r="F422" s="33"/>
      <c r="G422" s="33"/>
      <c r="H422" s="259"/>
      <c r="I422" s="259"/>
      <c r="J422" s="259"/>
      <c r="K422" s="28"/>
      <c r="L422" s="31"/>
      <c r="M422" s="31"/>
      <c r="N422" s="82"/>
    </row>
    <row r="423" spans="1:14">
      <c r="A423" s="116"/>
      <c r="B423" s="93"/>
      <c r="C423" s="28"/>
      <c r="D423" s="93"/>
      <c r="E423" s="93"/>
      <c r="F423" s="33"/>
      <c r="G423" s="33"/>
      <c r="H423" s="33"/>
      <c r="I423" s="33"/>
      <c r="J423" s="33"/>
      <c r="K423" s="113"/>
      <c r="L423" s="31"/>
      <c r="M423" s="31"/>
      <c r="N423" s="82"/>
    </row>
    <row r="424" spans="1:14">
      <c r="A424" s="87"/>
      <c r="B424" s="28"/>
      <c r="C424" s="28"/>
      <c r="D424" s="179"/>
      <c r="E424" s="179"/>
      <c r="F424" s="179"/>
      <c r="G424" s="179"/>
      <c r="H424" s="179"/>
      <c r="I424" s="179"/>
      <c r="J424" s="179"/>
      <c r="K424" s="48"/>
      <c r="L424" s="31"/>
      <c r="M424" s="31"/>
      <c r="N424" s="82"/>
    </row>
    <row r="425" spans="1:14">
      <c r="A425" s="47"/>
      <c r="B425" s="28"/>
      <c r="C425" s="28"/>
      <c r="D425" s="28"/>
      <c r="E425" s="28"/>
      <c r="F425" s="45"/>
      <c r="G425" s="45"/>
      <c r="H425" s="45"/>
      <c r="I425" s="45"/>
      <c r="J425" s="45"/>
      <c r="K425" s="45"/>
      <c r="L425" s="31"/>
      <c r="M425" s="31"/>
      <c r="N425" s="82"/>
    </row>
    <row r="426" spans="1:14">
      <c r="A426" s="89" t="s">
        <v>246</v>
      </c>
      <c r="B426" s="39"/>
      <c r="C426" s="39"/>
      <c r="D426" s="28"/>
      <c r="E426" s="38"/>
      <c r="F426" s="45"/>
      <c r="G426" s="45"/>
      <c r="H426" s="45"/>
      <c r="I426" s="45"/>
      <c r="J426" s="45"/>
      <c r="K426" s="45"/>
      <c r="L426" s="39"/>
      <c r="M426" s="39"/>
      <c r="N426" s="80"/>
    </row>
    <row r="427" spans="1:14">
      <c r="A427" s="91"/>
      <c r="B427" s="39"/>
      <c r="C427" s="39"/>
      <c r="D427" s="28"/>
      <c r="E427" s="38"/>
      <c r="F427" s="33"/>
      <c r="G427" s="33"/>
      <c r="H427" s="33"/>
      <c r="I427" s="33"/>
      <c r="J427" s="33"/>
      <c r="K427" s="83"/>
      <c r="L427" s="39"/>
      <c r="M427" s="39"/>
      <c r="N427" s="80"/>
    </row>
    <row r="428" spans="1:14">
      <c r="A428" s="91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80"/>
    </row>
    <row r="429" spans="1:14">
      <c r="A429" s="88" t="s">
        <v>286</v>
      </c>
      <c r="B429" s="31"/>
      <c r="C429" s="31"/>
      <c r="D429" s="31"/>
      <c r="E429" s="28"/>
      <c r="F429" s="28"/>
      <c r="G429" s="28"/>
      <c r="H429" s="28"/>
      <c r="I429" s="28"/>
      <c r="J429" s="28"/>
      <c r="K429" s="28"/>
      <c r="L429" s="249"/>
      <c r="M429" s="249"/>
      <c r="N429" s="81"/>
    </row>
    <row r="430" spans="1:14">
      <c r="A430" s="10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176"/>
      <c r="M430" s="176"/>
      <c r="N430" s="81"/>
    </row>
    <row r="431" spans="1:14" ht="12.75" customHeight="1">
      <c r="A431" s="260" t="s">
        <v>321</v>
      </c>
      <c r="B431" s="261"/>
      <c r="C431" s="261"/>
      <c r="D431" s="262"/>
      <c r="E431" s="262"/>
      <c r="F431" s="262"/>
      <c r="G431" s="178"/>
      <c r="H431" s="178"/>
      <c r="I431" s="178"/>
      <c r="J431" s="178"/>
      <c r="K431" s="28"/>
      <c r="L431" s="45"/>
      <c r="M431" s="28"/>
      <c r="N431" s="79"/>
    </row>
    <row r="432" spans="1:14">
      <c r="A432" s="260"/>
      <c r="B432" s="261"/>
      <c r="C432" s="261"/>
      <c r="D432" s="262"/>
      <c r="E432" s="262"/>
      <c r="F432" s="262"/>
      <c r="G432" s="178"/>
      <c r="H432" s="178"/>
      <c r="I432" s="178"/>
      <c r="J432" s="178"/>
      <c r="K432" s="28"/>
      <c r="L432" s="28"/>
      <c r="M432" s="28"/>
      <c r="N432" s="79"/>
    </row>
    <row r="433" spans="1:14" ht="12.75" customHeight="1">
      <c r="A433" s="173"/>
      <c r="B433" s="174"/>
      <c r="C433" s="174"/>
      <c r="D433" s="175"/>
      <c r="E433" s="175"/>
      <c r="F433" s="175"/>
      <c r="G433" s="175"/>
      <c r="H433" s="175"/>
      <c r="I433" s="175"/>
      <c r="J433" s="175"/>
      <c r="K433" s="28"/>
      <c r="L433" s="28"/>
      <c r="M433" s="28"/>
      <c r="N433" s="79"/>
    </row>
    <row r="434" spans="1:14">
      <c r="A434" s="87"/>
      <c r="B434" s="28"/>
      <c r="C434" s="28"/>
      <c r="D434" s="28"/>
      <c r="E434" s="28" t="s">
        <v>280</v>
      </c>
      <c r="F434" s="28"/>
      <c r="G434" s="28"/>
      <c r="H434" s="28"/>
      <c r="I434" s="28"/>
      <c r="J434" s="28"/>
      <c r="K434" s="28"/>
      <c r="L434" s="28"/>
      <c r="M434" s="28"/>
      <c r="N434" s="79"/>
    </row>
    <row r="435" spans="1:14">
      <c r="A435" s="87"/>
      <c r="B435" s="28"/>
      <c r="C435" s="28"/>
      <c r="D435" s="28" t="s">
        <v>271</v>
      </c>
      <c r="E435" s="139"/>
      <c r="F435" s="28"/>
      <c r="G435" s="28"/>
      <c r="H435" s="28"/>
      <c r="I435" s="28"/>
      <c r="J435" s="28"/>
      <c r="K435" s="28"/>
      <c r="L435" s="28"/>
      <c r="M435" s="28"/>
      <c r="N435" s="79"/>
    </row>
    <row r="436" spans="1:14">
      <c r="A436" s="87"/>
      <c r="B436" s="28"/>
      <c r="C436" s="28"/>
      <c r="D436" s="28" t="s">
        <v>272</v>
      </c>
      <c r="E436" s="139"/>
      <c r="F436" s="28"/>
      <c r="G436" s="28"/>
      <c r="H436" s="28"/>
      <c r="I436" s="28"/>
      <c r="J436" s="28"/>
      <c r="K436" s="28"/>
      <c r="L436" s="28"/>
      <c r="M436" s="28"/>
      <c r="N436" s="79"/>
    </row>
    <row r="437" spans="1:14">
      <c r="A437" s="87"/>
      <c r="B437" s="28"/>
      <c r="C437" s="28"/>
      <c r="D437" s="28" t="s">
        <v>273</v>
      </c>
      <c r="E437" s="139"/>
      <c r="F437" s="28"/>
      <c r="G437" s="28"/>
      <c r="H437" s="28"/>
      <c r="I437" s="28"/>
      <c r="J437" s="28"/>
      <c r="K437" s="28"/>
      <c r="L437" s="28"/>
      <c r="M437" s="28"/>
      <c r="N437" s="79"/>
    </row>
    <row r="438" spans="1:14">
      <c r="A438" s="87"/>
      <c r="B438" s="28"/>
      <c r="C438" s="28"/>
      <c r="D438" s="28" t="s">
        <v>274</v>
      </c>
      <c r="E438" s="139"/>
      <c r="F438" s="28"/>
      <c r="G438" s="28"/>
      <c r="H438" s="140" t="s">
        <v>324</v>
      </c>
      <c r="I438" s="39"/>
      <c r="J438" s="39"/>
      <c r="K438" s="28"/>
      <c r="L438" s="28" t="s">
        <v>220</v>
      </c>
      <c r="M438" s="28"/>
      <c r="N438" s="79"/>
    </row>
    <row r="439" spans="1:14" ht="12.75" customHeight="1">
      <c r="A439" s="87"/>
      <c r="B439" s="28"/>
      <c r="C439" s="28"/>
      <c r="D439" s="28" t="s">
        <v>275</v>
      </c>
      <c r="E439" s="139"/>
      <c r="F439" s="28"/>
      <c r="G439" s="28"/>
      <c r="H439" s="259" t="str">
        <f>+"El costo del material veterinario para una pollita en el mes es de $"&amp;VALUE(D442)&amp;"."</f>
        <v>El costo del material veterinario para una pollita en el mes es de $0.</v>
      </c>
      <c r="I439" s="259"/>
      <c r="J439" s="259"/>
      <c r="K439" s="28"/>
      <c r="L439" s="31"/>
      <c r="M439" s="31"/>
      <c r="N439" s="82"/>
    </row>
    <row r="440" spans="1:14">
      <c r="A440" s="87"/>
      <c r="B440" s="28"/>
      <c r="C440" s="28"/>
      <c r="D440" s="28" t="s">
        <v>276</v>
      </c>
      <c r="E440" s="139"/>
      <c r="F440" s="28"/>
      <c r="G440" s="28"/>
      <c r="H440" s="259"/>
      <c r="I440" s="259"/>
      <c r="J440" s="259"/>
      <c r="K440" s="28"/>
      <c r="L440" s="31"/>
      <c r="M440" s="31"/>
      <c r="N440" s="82"/>
    </row>
    <row r="441" spans="1:14" ht="12.75" customHeight="1">
      <c r="A441" s="87"/>
      <c r="B441" s="28"/>
      <c r="C441" s="28"/>
      <c r="D441" s="28"/>
      <c r="E441" s="28"/>
      <c r="F441" s="28"/>
      <c r="G441" s="28"/>
      <c r="H441" s="259"/>
      <c r="I441" s="259"/>
      <c r="J441" s="259"/>
      <c r="K441" s="28"/>
      <c r="L441" s="31"/>
      <c r="M441" s="31"/>
      <c r="N441" s="82"/>
    </row>
    <row r="442" spans="1:14">
      <c r="A442" s="116" t="s">
        <v>297</v>
      </c>
      <c r="B442" s="93"/>
      <c r="C442" s="28" t="s">
        <v>221</v>
      </c>
      <c r="D442" s="136">
        <f>IF(SUM(E435:E440)=0,,AVERAGE(E435:E440))</f>
        <v>0</v>
      </c>
      <c r="E442" s="93"/>
      <c r="F442" s="33"/>
      <c r="G442" s="33"/>
      <c r="H442" s="259"/>
      <c r="I442" s="259"/>
      <c r="J442" s="259"/>
      <c r="K442" s="28"/>
      <c r="L442" s="31"/>
      <c r="M442" s="31"/>
      <c r="N442" s="82"/>
    </row>
    <row r="443" spans="1:14">
      <c r="A443" s="116"/>
      <c r="B443" s="93"/>
      <c r="C443" s="28"/>
      <c r="D443" s="93"/>
      <c r="E443" s="93"/>
      <c r="F443" s="33"/>
      <c r="G443" s="33"/>
      <c r="H443" s="33"/>
      <c r="I443" s="33"/>
      <c r="J443" s="33"/>
      <c r="K443" s="113"/>
      <c r="L443" s="31"/>
      <c r="M443" s="31"/>
      <c r="N443" s="82"/>
    </row>
    <row r="444" spans="1:14">
      <c r="A444" s="87"/>
      <c r="B444" s="28"/>
      <c r="C444" s="28"/>
      <c r="D444" s="179"/>
      <c r="E444" s="179"/>
      <c r="F444" s="179"/>
      <c r="G444" s="179"/>
      <c r="H444" s="179"/>
      <c r="I444" s="179"/>
      <c r="J444" s="179"/>
      <c r="K444" s="48"/>
      <c r="L444" s="31"/>
      <c r="M444" s="31"/>
      <c r="N444" s="82"/>
    </row>
    <row r="445" spans="1:14">
      <c r="A445" s="47"/>
      <c r="B445" s="28"/>
      <c r="C445" s="28"/>
      <c r="D445" s="28"/>
      <c r="E445" s="28"/>
      <c r="F445" s="45"/>
      <c r="G445" s="45"/>
      <c r="H445" s="45"/>
      <c r="I445" s="45"/>
      <c r="J445" s="45"/>
      <c r="K445" s="45"/>
      <c r="L445" s="31"/>
      <c r="M445" s="31"/>
      <c r="N445" s="82"/>
    </row>
    <row r="446" spans="1:14">
      <c r="A446" s="89" t="s">
        <v>246</v>
      </c>
      <c r="B446" s="39"/>
      <c r="C446" s="39"/>
      <c r="D446" s="28"/>
      <c r="E446" s="38"/>
      <c r="F446" s="45"/>
      <c r="G446" s="45"/>
      <c r="H446" s="45"/>
      <c r="I446" s="45"/>
      <c r="J446" s="45"/>
      <c r="K446" s="45"/>
      <c r="L446" s="39"/>
      <c r="M446" s="39"/>
      <c r="N446" s="80"/>
    </row>
    <row r="447" spans="1:14">
      <c r="A447" s="91"/>
      <c r="B447" s="39"/>
      <c r="C447" s="39"/>
      <c r="D447" s="28"/>
      <c r="E447" s="38"/>
      <c r="F447" s="33"/>
      <c r="G447" s="33"/>
      <c r="H447" s="33"/>
      <c r="I447" s="33"/>
      <c r="J447" s="33"/>
      <c r="K447" s="83"/>
      <c r="L447" s="39"/>
      <c r="M447" s="39"/>
      <c r="N447" s="80"/>
    </row>
    <row r="448" spans="1:14">
      <c r="A448" s="91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80"/>
    </row>
    <row r="449" spans="1:14">
      <c r="A449" s="88" t="s">
        <v>288</v>
      </c>
      <c r="B449" s="31"/>
      <c r="C449" s="31"/>
      <c r="D449" s="31"/>
      <c r="E449" s="28"/>
      <c r="F449" s="28"/>
      <c r="G449" s="28"/>
      <c r="H449" s="28"/>
      <c r="I449" s="28"/>
      <c r="J449" s="28"/>
      <c r="K449" s="28"/>
      <c r="L449" s="249"/>
      <c r="M449" s="249"/>
      <c r="N449" s="81"/>
    </row>
    <row r="450" spans="1:14">
      <c r="A450" s="10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176"/>
      <c r="M450" s="176"/>
      <c r="N450" s="81"/>
    </row>
    <row r="451" spans="1:14" ht="12.75" customHeight="1">
      <c r="A451" s="260" t="s">
        <v>322</v>
      </c>
      <c r="B451" s="261"/>
      <c r="C451" s="261"/>
      <c r="D451" s="262"/>
      <c r="E451" s="262"/>
      <c r="F451" s="262"/>
      <c r="G451" s="178"/>
      <c r="H451" s="178"/>
      <c r="I451" s="178"/>
      <c r="J451" s="178"/>
      <c r="K451" s="28"/>
      <c r="L451" s="45"/>
      <c r="M451" s="28"/>
      <c r="N451" s="79"/>
    </row>
    <row r="452" spans="1:14">
      <c r="A452" s="260"/>
      <c r="B452" s="261"/>
      <c r="C452" s="261"/>
      <c r="D452" s="262"/>
      <c r="E452" s="262"/>
      <c r="F452" s="262"/>
      <c r="G452" s="178"/>
      <c r="H452" s="178"/>
      <c r="I452" s="178"/>
      <c r="J452" s="178"/>
      <c r="K452" s="28"/>
      <c r="L452" s="28"/>
      <c r="M452" s="28"/>
      <c r="N452" s="79"/>
    </row>
    <row r="453" spans="1:14" ht="12.75" customHeight="1">
      <c r="A453" s="173"/>
      <c r="B453" s="174"/>
      <c r="C453" s="174"/>
      <c r="D453" s="175"/>
      <c r="E453" s="175"/>
      <c r="F453" s="175"/>
      <c r="G453" s="175"/>
      <c r="H453" s="175"/>
      <c r="I453" s="175"/>
      <c r="J453" s="175"/>
      <c r="K453" s="28"/>
      <c r="L453" s="28"/>
      <c r="M453" s="28"/>
      <c r="N453" s="79"/>
    </row>
    <row r="454" spans="1:14">
      <c r="A454" s="87"/>
      <c r="B454" s="28"/>
      <c r="C454" s="28"/>
      <c r="D454" s="28"/>
      <c r="E454" s="28" t="s">
        <v>289</v>
      </c>
      <c r="F454" s="28"/>
      <c r="G454" s="28"/>
      <c r="H454" s="28"/>
      <c r="I454" s="28"/>
      <c r="J454" s="28"/>
      <c r="K454" s="28"/>
      <c r="L454" s="28"/>
      <c r="M454" s="28"/>
      <c r="N454" s="79"/>
    </row>
    <row r="455" spans="1:14">
      <c r="A455" s="87"/>
      <c r="B455" s="28"/>
      <c r="C455" s="28"/>
      <c r="D455" s="28" t="s">
        <v>271</v>
      </c>
      <c r="E455" s="139"/>
      <c r="F455" s="28"/>
      <c r="G455" s="28"/>
      <c r="H455" s="28"/>
      <c r="I455" s="28"/>
      <c r="J455" s="28"/>
      <c r="K455" s="28"/>
      <c r="L455" s="28"/>
      <c r="M455" s="28"/>
      <c r="N455" s="79"/>
    </row>
    <row r="456" spans="1:14">
      <c r="A456" s="87"/>
      <c r="B456" s="28"/>
      <c r="C456" s="28"/>
      <c r="D456" s="28" t="s">
        <v>272</v>
      </c>
      <c r="E456" s="139"/>
      <c r="F456" s="28"/>
      <c r="G456" s="28"/>
      <c r="H456" s="28"/>
      <c r="I456" s="28"/>
      <c r="J456" s="28"/>
      <c r="K456" s="28"/>
      <c r="L456" s="28"/>
      <c r="M456" s="28"/>
      <c r="N456" s="79"/>
    </row>
    <row r="457" spans="1:14">
      <c r="A457" s="87"/>
      <c r="B457" s="28"/>
      <c r="C457" s="28"/>
      <c r="D457" s="28" t="s">
        <v>273</v>
      </c>
      <c r="E457" s="139"/>
      <c r="F457" s="28"/>
      <c r="G457" s="28"/>
      <c r="H457" s="28"/>
      <c r="I457" s="28"/>
      <c r="J457" s="28"/>
      <c r="K457" s="28"/>
      <c r="L457" s="28"/>
      <c r="M457" s="28"/>
      <c r="N457" s="79"/>
    </row>
    <row r="458" spans="1:14">
      <c r="A458" s="87"/>
      <c r="B458" s="28"/>
      <c r="C458" s="28"/>
      <c r="D458" s="28" t="s">
        <v>274</v>
      </c>
      <c r="E458" s="139"/>
      <c r="F458" s="28"/>
      <c r="G458" s="28"/>
      <c r="H458" s="140" t="s">
        <v>324</v>
      </c>
      <c r="I458" s="39"/>
      <c r="J458" s="39"/>
      <c r="K458" s="28"/>
      <c r="L458" s="28" t="s">
        <v>220</v>
      </c>
      <c r="M458" s="28"/>
      <c r="N458" s="79"/>
    </row>
    <row r="459" spans="1:14" ht="12.75" customHeight="1">
      <c r="A459" s="87"/>
      <c r="B459" s="28"/>
      <c r="C459" s="28"/>
      <c r="D459" s="28" t="s">
        <v>275</v>
      </c>
      <c r="E459" s="139"/>
      <c r="F459" s="28"/>
      <c r="G459" s="28"/>
      <c r="H459" s="259" t="str">
        <f>+"Los gasto directos para una pollita en el mes es de $"&amp;VALUE(D462)&amp;"."</f>
        <v>Los gasto directos para una pollita en el mes es de $0.</v>
      </c>
      <c r="I459" s="259"/>
      <c r="J459" s="259"/>
      <c r="K459" s="28"/>
      <c r="L459" s="31"/>
      <c r="M459" s="31"/>
      <c r="N459" s="82"/>
    </row>
    <row r="460" spans="1:14">
      <c r="A460" s="87"/>
      <c r="B460" s="28"/>
      <c r="C460" s="28"/>
      <c r="D460" s="28" t="s">
        <v>276</v>
      </c>
      <c r="E460" s="139"/>
      <c r="F460" s="28"/>
      <c r="G460" s="28"/>
      <c r="H460" s="259"/>
      <c r="I460" s="259"/>
      <c r="J460" s="259"/>
      <c r="K460" s="28"/>
      <c r="L460" s="31"/>
      <c r="M460" s="31"/>
      <c r="N460" s="82"/>
    </row>
    <row r="461" spans="1:14" ht="12.75" customHeight="1">
      <c r="A461" s="87"/>
      <c r="B461" s="28"/>
      <c r="C461" s="28"/>
      <c r="D461" s="28"/>
      <c r="E461" s="28"/>
      <c r="F461" s="28"/>
      <c r="G461" s="28"/>
      <c r="H461" s="259"/>
      <c r="I461" s="259"/>
      <c r="J461" s="259"/>
      <c r="K461" s="28"/>
      <c r="L461" s="31"/>
      <c r="M461" s="31"/>
      <c r="N461" s="82"/>
    </row>
    <row r="462" spans="1:14">
      <c r="A462" s="263" t="s">
        <v>288</v>
      </c>
      <c r="B462" s="264"/>
      <c r="C462" s="28" t="s">
        <v>221</v>
      </c>
      <c r="D462" s="136">
        <f>IF(SUM(E455:E460)=0,,AVERAGE(E455:E460))</f>
        <v>0</v>
      </c>
      <c r="E462" s="93"/>
      <c r="F462" s="33"/>
      <c r="G462" s="33"/>
      <c r="H462" s="259"/>
      <c r="I462" s="259"/>
      <c r="J462" s="259"/>
      <c r="K462" s="28"/>
      <c r="L462" s="31"/>
      <c r="M462" s="31"/>
      <c r="N462" s="82"/>
    </row>
    <row r="463" spans="1:14">
      <c r="A463" s="87"/>
      <c r="B463" s="28"/>
      <c r="C463" s="28"/>
      <c r="D463" s="93"/>
      <c r="E463" s="93"/>
      <c r="F463" s="33"/>
      <c r="G463" s="33"/>
      <c r="H463" s="33"/>
      <c r="I463" s="33"/>
      <c r="J463" s="33"/>
      <c r="K463" s="113"/>
      <c r="L463" s="31"/>
      <c r="M463" s="31"/>
      <c r="N463" s="82"/>
    </row>
    <row r="464" spans="1:14">
      <c r="A464" s="87"/>
      <c r="B464" s="28"/>
      <c r="C464" s="28"/>
      <c r="D464" s="179"/>
      <c r="E464" s="179"/>
      <c r="F464" s="179"/>
      <c r="G464" s="179"/>
      <c r="H464" s="179"/>
      <c r="I464" s="179"/>
      <c r="J464" s="179"/>
      <c r="K464" s="48"/>
      <c r="L464" s="31"/>
      <c r="M464" s="31"/>
      <c r="N464" s="82"/>
    </row>
    <row r="465" spans="1:14">
      <c r="A465" s="47"/>
      <c r="B465" s="28"/>
      <c r="C465" s="28"/>
      <c r="D465" s="28"/>
      <c r="E465" s="28"/>
      <c r="F465" s="45"/>
      <c r="G465" s="45"/>
      <c r="H465" s="45"/>
      <c r="I465" s="45"/>
      <c r="J465" s="45"/>
      <c r="K465" s="45"/>
      <c r="L465" s="28"/>
      <c r="M465" s="28"/>
      <c r="N465" s="79"/>
    </row>
    <row r="466" spans="1:14">
      <c r="A466" s="89" t="s">
        <v>246</v>
      </c>
      <c r="B466" s="39"/>
      <c r="C466" s="39"/>
      <c r="D466" s="28"/>
      <c r="E466" s="38"/>
      <c r="F466" s="45"/>
      <c r="G466" s="45"/>
      <c r="H466" s="45"/>
      <c r="I466" s="45"/>
      <c r="J466" s="45"/>
      <c r="K466" s="45"/>
      <c r="L466" s="39"/>
      <c r="M466" s="39"/>
      <c r="N466" s="80"/>
    </row>
    <row r="467" spans="1:14">
      <c r="A467" s="91"/>
      <c r="B467" s="39"/>
      <c r="C467" s="39"/>
      <c r="D467" s="28"/>
      <c r="E467" s="38"/>
      <c r="F467" s="33"/>
      <c r="G467" s="33"/>
      <c r="H467" s="33"/>
      <c r="I467" s="33"/>
      <c r="J467" s="33"/>
      <c r="K467" s="83"/>
      <c r="L467" s="39"/>
      <c r="M467" s="39"/>
      <c r="N467" s="80"/>
    </row>
    <row r="468" spans="1:14">
      <c r="A468" s="91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80"/>
    </row>
    <row r="469" spans="1:14">
      <c r="A469" s="88" t="s">
        <v>290</v>
      </c>
      <c r="B469" s="31"/>
      <c r="C469" s="31"/>
      <c r="D469" s="31"/>
      <c r="E469" s="28"/>
      <c r="F469" s="28"/>
      <c r="G469" s="28"/>
      <c r="H469" s="28"/>
      <c r="I469" s="28"/>
      <c r="J469" s="28"/>
      <c r="K469" s="28"/>
      <c r="L469" s="249"/>
      <c r="M469" s="249"/>
      <c r="N469" s="81"/>
    </row>
    <row r="470" spans="1:14">
      <c r="A470" s="10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176"/>
      <c r="M470" s="176"/>
      <c r="N470" s="81"/>
    </row>
    <row r="471" spans="1:14" ht="12.75" customHeight="1">
      <c r="A471" s="260" t="s">
        <v>323</v>
      </c>
      <c r="B471" s="261"/>
      <c r="C471" s="261"/>
      <c r="D471" s="262"/>
      <c r="E471" s="262"/>
      <c r="F471" s="262"/>
      <c r="G471" s="178"/>
      <c r="H471" s="178"/>
      <c r="I471" s="178"/>
      <c r="J471" s="178"/>
      <c r="K471" s="28"/>
      <c r="L471" s="28"/>
      <c r="M471" s="28"/>
      <c r="N471" s="79"/>
    </row>
    <row r="472" spans="1:14">
      <c r="A472" s="260"/>
      <c r="B472" s="261"/>
      <c r="C472" s="261"/>
      <c r="D472" s="262"/>
      <c r="E472" s="262"/>
      <c r="F472" s="262"/>
      <c r="G472" s="178"/>
      <c r="H472" s="178"/>
      <c r="I472" s="178"/>
      <c r="J472" s="178"/>
      <c r="K472" s="28"/>
      <c r="L472" s="28"/>
      <c r="M472" s="28"/>
      <c r="N472" s="79"/>
    </row>
    <row r="473" spans="1:14">
      <c r="A473" s="173"/>
      <c r="B473" s="174"/>
      <c r="C473" s="174"/>
      <c r="D473" s="175"/>
      <c r="E473" s="175"/>
      <c r="F473" s="175"/>
      <c r="G473" s="175"/>
      <c r="H473" s="175"/>
      <c r="I473" s="175"/>
      <c r="J473" s="175"/>
      <c r="K473" s="28"/>
      <c r="L473" s="28"/>
      <c r="M473" s="28"/>
      <c r="N473" s="79"/>
    </row>
    <row r="474" spans="1:14">
      <c r="A474" s="87"/>
      <c r="B474" s="28"/>
      <c r="C474" s="28"/>
      <c r="D474" s="28"/>
      <c r="E474" s="28" t="s">
        <v>291</v>
      </c>
      <c r="F474" s="28"/>
      <c r="G474" s="28"/>
      <c r="H474" s="28"/>
      <c r="I474" s="28"/>
      <c r="J474" s="28"/>
      <c r="K474" s="28"/>
      <c r="L474" s="28"/>
      <c r="M474" s="28"/>
      <c r="N474" s="79"/>
    </row>
    <row r="475" spans="1:14">
      <c r="A475" s="87"/>
      <c r="B475" s="28"/>
      <c r="C475" s="28"/>
      <c r="D475" s="28" t="s">
        <v>271</v>
      </c>
      <c r="E475" s="139"/>
      <c r="F475" s="28"/>
      <c r="G475" s="28"/>
      <c r="H475" s="28"/>
      <c r="I475" s="28"/>
      <c r="J475" s="28"/>
      <c r="K475" s="28"/>
      <c r="L475" s="28"/>
      <c r="M475" s="28"/>
      <c r="N475" s="79"/>
    </row>
    <row r="476" spans="1:14">
      <c r="A476" s="87"/>
      <c r="B476" s="28"/>
      <c r="C476" s="28"/>
      <c r="D476" s="28" t="s">
        <v>272</v>
      </c>
      <c r="E476" s="139"/>
      <c r="F476" s="28"/>
      <c r="G476" s="28"/>
      <c r="H476" s="28"/>
      <c r="I476" s="28"/>
      <c r="J476" s="28"/>
      <c r="K476" s="28"/>
      <c r="L476" s="28" t="s">
        <v>220</v>
      </c>
      <c r="M476" s="28"/>
      <c r="N476" s="79"/>
    </row>
    <row r="477" spans="1:14">
      <c r="A477" s="87"/>
      <c r="B477" s="28"/>
      <c r="C477" s="28"/>
      <c r="D477" s="28" t="s">
        <v>273</v>
      </c>
      <c r="E477" s="139"/>
      <c r="F477" s="28"/>
      <c r="G477" s="28"/>
      <c r="H477" s="28"/>
      <c r="I477" s="28"/>
      <c r="J477" s="28"/>
      <c r="K477" s="28"/>
      <c r="L477" s="31"/>
      <c r="M477" s="31"/>
      <c r="N477" s="82"/>
    </row>
    <row r="478" spans="1:14">
      <c r="A478" s="87"/>
      <c r="B478" s="28"/>
      <c r="C478" s="28"/>
      <c r="D478" s="28" t="s">
        <v>274</v>
      </c>
      <c r="E478" s="139"/>
      <c r="F478" s="28"/>
      <c r="G478" s="28"/>
      <c r="H478" s="140" t="s">
        <v>324</v>
      </c>
      <c r="I478" s="39"/>
      <c r="J478" s="39"/>
      <c r="K478" s="28"/>
      <c r="L478" s="31"/>
      <c r="M478" s="31"/>
      <c r="N478" s="82"/>
    </row>
    <row r="479" spans="1:14" ht="12.75" customHeight="1">
      <c r="A479" s="87"/>
      <c r="B479" s="28"/>
      <c r="C479" s="28"/>
      <c r="D479" s="28" t="s">
        <v>275</v>
      </c>
      <c r="E479" s="139"/>
      <c r="F479" s="28"/>
      <c r="G479" s="28"/>
      <c r="H479" s="259" t="str">
        <f>+"Los sueldos y prestaciones para una pollita en el mes es de $"&amp;VALUE(D482)&amp;"."</f>
        <v>Los sueldos y prestaciones para una pollita en el mes es de $0.</v>
      </c>
      <c r="I479" s="259"/>
      <c r="J479" s="259"/>
      <c r="K479" s="28"/>
      <c r="L479" s="31"/>
      <c r="M479" s="31"/>
      <c r="N479" s="82"/>
    </row>
    <row r="480" spans="1:14">
      <c r="A480" s="87"/>
      <c r="B480" s="28"/>
      <c r="C480" s="28"/>
      <c r="D480" s="28" t="s">
        <v>276</v>
      </c>
      <c r="E480" s="139"/>
      <c r="F480" s="28"/>
      <c r="G480" s="28"/>
      <c r="H480" s="259"/>
      <c r="I480" s="259"/>
      <c r="J480" s="259"/>
      <c r="K480" s="28"/>
      <c r="L480" s="31"/>
      <c r="M480" s="31"/>
      <c r="N480" s="82"/>
    </row>
    <row r="481" spans="1:14">
      <c r="A481" s="87"/>
      <c r="B481" s="28"/>
      <c r="C481" s="28"/>
      <c r="D481" s="28"/>
      <c r="E481" s="28"/>
      <c r="F481" s="28"/>
      <c r="G481" s="28"/>
      <c r="H481" s="259"/>
      <c r="I481" s="259"/>
      <c r="J481" s="259"/>
      <c r="K481" s="28"/>
      <c r="L481" s="31"/>
      <c r="M481" s="31"/>
      <c r="N481" s="82"/>
    </row>
    <row r="482" spans="1:14">
      <c r="A482" s="263" t="s">
        <v>290</v>
      </c>
      <c r="B482" s="264"/>
      <c r="C482" s="28" t="s">
        <v>221</v>
      </c>
      <c r="D482" s="136">
        <f>IF(SUM(E475:E480)=0,,AVERAGE(E475:E480))</f>
        <v>0</v>
      </c>
      <c r="E482" s="93"/>
      <c r="F482" s="33"/>
      <c r="G482" s="33"/>
      <c r="H482" s="259"/>
      <c r="I482" s="259"/>
      <c r="J482" s="259"/>
      <c r="K482" s="28"/>
      <c r="L482" s="31"/>
      <c r="M482" s="31"/>
      <c r="N482" s="82"/>
    </row>
    <row r="483" spans="1:14">
      <c r="A483" s="116"/>
      <c r="B483" s="93"/>
      <c r="C483" s="28"/>
      <c r="D483" s="93"/>
      <c r="E483" s="93"/>
      <c r="F483" s="33"/>
      <c r="G483" s="33"/>
      <c r="H483" s="33"/>
      <c r="I483" s="33"/>
      <c r="J483" s="33"/>
      <c r="K483" s="113"/>
      <c r="L483" s="28"/>
      <c r="M483" s="28"/>
      <c r="N483" s="79"/>
    </row>
    <row r="484" spans="1:14">
      <c r="A484" s="87"/>
      <c r="B484" s="28"/>
      <c r="C484" s="28"/>
      <c r="D484" s="179"/>
      <c r="E484" s="179"/>
      <c r="F484" s="179"/>
      <c r="G484" s="179"/>
      <c r="H484" s="179"/>
      <c r="I484" s="179"/>
      <c r="J484" s="179"/>
      <c r="K484" s="48"/>
      <c r="L484" s="28"/>
      <c r="M484" s="28"/>
      <c r="N484" s="79"/>
    </row>
    <row r="485" spans="1:14">
      <c r="A485" s="47"/>
      <c r="B485" s="28"/>
      <c r="C485" s="28"/>
      <c r="D485" s="28"/>
      <c r="E485" s="28"/>
      <c r="F485" s="45"/>
      <c r="G485" s="45"/>
      <c r="H485" s="45"/>
      <c r="I485" s="45"/>
      <c r="J485" s="45"/>
      <c r="K485" s="45"/>
      <c r="L485" s="28"/>
      <c r="M485" s="28"/>
      <c r="N485" s="79"/>
    </row>
    <row r="486" spans="1:14">
      <c r="A486" s="89" t="s">
        <v>246</v>
      </c>
      <c r="B486" s="39"/>
      <c r="C486" s="39"/>
      <c r="D486" s="28"/>
      <c r="E486" s="38"/>
      <c r="F486" s="45"/>
      <c r="G486" s="45"/>
      <c r="H486" s="45"/>
      <c r="I486" s="45"/>
      <c r="J486" s="45"/>
      <c r="K486" s="45"/>
      <c r="L486" s="39"/>
      <c r="M486" s="39"/>
      <c r="N486" s="80"/>
    </row>
    <row r="487" spans="1:14">
      <c r="A487" s="91"/>
      <c r="B487" s="39"/>
      <c r="C487" s="39"/>
      <c r="D487" s="28"/>
      <c r="E487" s="38"/>
      <c r="F487" s="33"/>
      <c r="G487" s="33"/>
      <c r="H487" s="33"/>
      <c r="I487" s="33"/>
      <c r="J487" s="33"/>
      <c r="K487" s="83"/>
      <c r="L487" s="39"/>
      <c r="M487" s="39"/>
      <c r="N487" s="80"/>
    </row>
    <row r="488" spans="1:14">
      <c r="A488" s="98"/>
      <c r="B488" s="85"/>
      <c r="C488" s="85"/>
      <c r="D488" s="31"/>
      <c r="E488" s="128"/>
      <c r="F488" s="46"/>
      <c r="G488" s="46"/>
      <c r="H488" s="46"/>
      <c r="I488" s="46"/>
      <c r="J488" s="46"/>
      <c r="K488" s="129"/>
      <c r="L488" s="85"/>
      <c r="M488" s="85"/>
      <c r="N488" s="86"/>
    </row>
    <row r="489" spans="1:14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1"/>
    </row>
    <row r="490" spans="1:14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1"/>
    </row>
    <row r="491" spans="1:14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1"/>
    </row>
    <row r="492" spans="1:14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1"/>
    </row>
    <row r="493" spans="1:14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1"/>
    </row>
    <row r="494" spans="1:1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1"/>
    </row>
    <row r="495" spans="1:14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1"/>
    </row>
    <row r="496" spans="1:14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1"/>
    </row>
    <row r="497" spans="1:14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1"/>
    </row>
    <row r="498" spans="1:14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1"/>
    </row>
    <row r="499" spans="1:14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1"/>
    </row>
    <row r="500" spans="1:14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1"/>
    </row>
    <row r="501" spans="1:14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1"/>
    </row>
    <row r="502" spans="1:14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1"/>
    </row>
    <row r="503" spans="1:14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1"/>
    </row>
    <row r="504" spans="1:1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1"/>
    </row>
    <row r="505" spans="1:14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1"/>
    </row>
    <row r="506" spans="1:14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1"/>
    </row>
    <row r="507" spans="1:14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1"/>
    </row>
    <row r="508" spans="1:14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1"/>
    </row>
    <row r="509" spans="1:14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1"/>
    </row>
    <row r="510" spans="1:14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1"/>
    </row>
    <row r="511" spans="1:14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1"/>
    </row>
    <row r="512" spans="1:14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1"/>
    </row>
    <row r="513" spans="1:14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1"/>
    </row>
    <row r="514" spans="1: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1"/>
    </row>
    <row r="515" spans="1:14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1"/>
    </row>
    <row r="516" spans="1:14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1"/>
    </row>
    <row r="517" spans="1:14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1"/>
    </row>
    <row r="518" spans="1:14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1"/>
    </row>
    <row r="519" spans="1:14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1"/>
    </row>
    <row r="520" spans="1:14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1"/>
    </row>
    <row r="521" spans="1:14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1"/>
    </row>
    <row r="522" spans="1:14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1"/>
    </row>
    <row r="523" spans="1:14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1"/>
    </row>
    <row r="524" spans="1:1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1"/>
    </row>
    <row r="525" spans="1:14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1"/>
    </row>
    <row r="526" spans="1:14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1"/>
    </row>
    <row r="527" spans="1:14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1"/>
    </row>
    <row r="528" spans="1:14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1"/>
    </row>
    <row r="529" spans="1:14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1"/>
    </row>
    <row r="530" spans="1:14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1"/>
    </row>
    <row r="531" spans="1:14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1"/>
    </row>
    <row r="532" spans="1:14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1"/>
    </row>
    <row r="533" spans="1:14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1"/>
    </row>
    <row r="534" spans="1:1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1"/>
    </row>
    <row r="535" spans="1:14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1"/>
    </row>
    <row r="536" spans="1:14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1"/>
    </row>
    <row r="537" spans="1:14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1"/>
    </row>
    <row r="538" spans="1:14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1"/>
    </row>
    <row r="539" spans="1:14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1"/>
    </row>
    <row r="540" spans="1:14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1"/>
    </row>
    <row r="541" spans="1:14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1"/>
    </row>
    <row r="542" spans="1:14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1"/>
    </row>
    <row r="543" spans="1:14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1"/>
    </row>
    <row r="544" spans="1:1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1"/>
    </row>
    <row r="545" spans="1:14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1"/>
    </row>
    <row r="546" spans="1:14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1"/>
    </row>
    <row r="547" spans="1:14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1"/>
    </row>
    <row r="548" spans="1:14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1"/>
    </row>
    <row r="549" spans="1:14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1"/>
    </row>
    <row r="550" spans="1:14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1"/>
    </row>
    <row r="551" spans="1:14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1"/>
    </row>
    <row r="552" spans="1:14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1"/>
    </row>
    <row r="553" spans="1:14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1"/>
    </row>
    <row r="554" spans="1:1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1"/>
    </row>
    <row r="555" spans="1:14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1"/>
    </row>
    <row r="556" spans="1:14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1"/>
    </row>
    <row r="557" spans="1:14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1"/>
    </row>
    <row r="558" spans="1:14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1"/>
    </row>
    <row r="559" spans="1:14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1"/>
    </row>
    <row r="560" spans="1:14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1"/>
    </row>
    <row r="561" spans="1:14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1"/>
    </row>
    <row r="562" spans="1:14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1"/>
    </row>
    <row r="563" spans="1:14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1"/>
    </row>
    <row r="564" spans="1:1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1"/>
    </row>
    <row r="565" spans="1:14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1"/>
    </row>
    <row r="566" spans="1:14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1"/>
    </row>
    <row r="567" spans="1:14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1"/>
    </row>
    <row r="568" spans="1:14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1"/>
    </row>
    <row r="569" spans="1:14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1"/>
    </row>
    <row r="570" spans="1:14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1"/>
    </row>
    <row r="571" spans="1:14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1"/>
    </row>
    <row r="572" spans="1:14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1"/>
    </row>
    <row r="573" spans="1:14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1"/>
    </row>
    <row r="574" spans="1:1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1"/>
    </row>
    <row r="575" spans="1:14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1"/>
    </row>
    <row r="576" spans="1:14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1"/>
    </row>
    <row r="577" spans="1:14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1"/>
    </row>
    <row r="578" spans="1:14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1"/>
    </row>
    <row r="579" spans="1:14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1"/>
    </row>
    <row r="580" spans="1:14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1"/>
    </row>
    <row r="581" spans="1:14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1"/>
    </row>
    <row r="582" spans="1:14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1"/>
    </row>
    <row r="583" spans="1:14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1"/>
    </row>
    <row r="584" spans="1:1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1"/>
    </row>
    <row r="585" spans="1:14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1"/>
    </row>
    <row r="586" spans="1:14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1"/>
    </row>
    <row r="587" spans="1:14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1"/>
    </row>
    <row r="588" spans="1:14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1"/>
    </row>
    <row r="589" spans="1:14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1"/>
    </row>
    <row r="590" spans="1:14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1"/>
    </row>
    <row r="591" spans="1:14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1"/>
    </row>
    <row r="592" spans="1:14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1"/>
    </row>
    <row r="593" spans="1:14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1"/>
    </row>
    <row r="594" spans="1:1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1"/>
    </row>
    <row r="595" spans="1:14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1"/>
    </row>
    <row r="596" spans="1:14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1"/>
    </row>
    <row r="597" spans="1:14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1"/>
    </row>
    <row r="598" spans="1:14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1"/>
    </row>
    <row r="599" spans="1:14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1"/>
    </row>
    <row r="600" spans="1:14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1"/>
    </row>
    <row r="601" spans="1:14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1"/>
    </row>
    <row r="602" spans="1:14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1"/>
    </row>
    <row r="603" spans="1:14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1"/>
    </row>
    <row r="604" spans="1:1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1"/>
    </row>
    <row r="605" spans="1:14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1"/>
    </row>
    <row r="606" spans="1:14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1"/>
    </row>
    <row r="607" spans="1:14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1"/>
    </row>
    <row r="608" spans="1:14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1"/>
    </row>
    <row r="609" spans="1:14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1"/>
    </row>
    <row r="610" spans="1:14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1"/>
    </row>
    <row r="611" spans="1:14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1"/>
    </row>
    <row r="612" spans="1:14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1"/>
    </row>
    <row r="613" spans="1:14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1"/>
    </row>
    <row r="614" spans="1: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1"/>
    </row>
    <row r="615" spans="1:14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1"/>
    </row>
    <row r="616" spans="1:14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1"/>
    </row>
    <row r="617" spans="1:14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1"/>
    </row>
    <row r="618" spans="1:14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1"/>
    </row>
    <row r="619" spans="1:14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1"/>
    </row>
    <row r="620" spans="1:14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1"/>
    </row>
    <row r="621" spans="1:14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1"/>
    </row>
    <row r="622" spans="1:14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1"/>
    </row>
    <row r="623" spans="1:14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1"/>
    </row>
    <row r="624" spans="1:1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1"/>
    </row>
    <row r="625" spans="1:14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1"/>
    </row>
    <row r="626" spans="1:14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1"/>
    </row>
    <row r="627" spans="1:14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1"/>
    </row>
    <row r="628" spans="1:14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1"/>
    </row>
    <row r="629" spans="1:14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1"/>
    </row>
    <row r="630" spans="1:14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1"/>
    </row>
    <row r="631" spans="1:14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1"/>
    </row>
    <row r="632" spans="1:14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1"/>
    </row>
    <row r="633" spans="1:14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1"/>
    </row>
    <row r="634" spans="1:1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1"/>
    </row>
    <row r="635" spans="1:14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1"/>
    </row>
    <row r="636" spans="1:14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1"/>
    </row>
    <row r="637" spans="1:14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1"/>
    </row>
    <row r="638" spans="1:14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1"/>
    </row>
    <row r="639" spans="1:14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1"/>
    </row>
    <row r="640" spans="1:14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1"/>
    </row>
    <row r="641" spans="1:14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1"/>
    </row>
    <row r="642" spans="1:14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1"/>
    </row>
    <row r="643" spans="1:14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1"/>
    </row>
    <row r="644" spans="1:1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1"/>
    </row>
    <row r="645" spans="1:14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1"/>
    </row>
    <row r="646" spans="1:14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1"/>
    </row>
    <row r="647" spans="1:14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1"/>
    </row>
    <row r="648" spans="1:14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1"/>
    </row>
    <row r="649" spans="1:14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1"/>
    </row>
    <row r="650" spans="1:14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1"/>
    </row>
    <row r="651" spans="1:14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1"/>
    </row>
    <row r="652" spans="1:14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1"/>
    </row>
    <row r="653" spans="1:14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1"/>
    </row>
    <row r="654" spans="1:1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1"/>
    </row>
    <row r="655" spans="1:14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1"/>
    </row>
    <row r="656" spans="1:14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1"/>
    </row>
    <row r="657" spans="1:14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1"/>
    </row>
    <row r="658" spans="1:14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1"/>
    </row>
    <row r="659" spans="1:14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1"/>
    </row>
    <row r="660" spans="1:14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1"/>
    </row>
    <row r="661" spans="1:14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1"/>
    </row>
    <row r="662" spans="1:14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1"/>
    </row>
    <row r="663" spans="1:14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1"/>
    </row>
    <row r="664" spans="1:1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1"/>
    </row>
    <row r="665" spans="1:14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1"/>
    </row>
    <row r="666" spans="1:14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1"/>
    </row>
    <row r="667" spans="1:14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1"/>
    </row>
    <row r="668" spans="1:14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1"/>
    </row>
    <row r="669" spans="1:14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1"/>
    </row>
    <row r="670" spans="1:14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1"/>
    </row>
    <row r="671" spans="1:14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1"/>
    </row>
    <row r="672" spans="1:14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1"/>
    </row>
    <row r="673" spans="1:14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1"/>
    </row>
    <row r="674" spans="1:1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1"/>
    </row>
    <row r="675" spans="1:14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1"/>
    </row>
    <row r="676" spans="1:14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1"/>
    </row>
    <row r="677" spans="1:14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1"/>
    </row>
    <row r="678" spans="1:14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1"/>
    </row>
    <row r="679" spans="1:14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1"/>
    </row>
    <row r="680" spans="1:14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1"/>
    </row>
    <row r="681" spans="1:14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1"/>
    </row>
    <row r="682" spans="1:14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1"/>
    </row>
    <row r="683" spans="1:14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1"/>
    </row>
    <row r="684" spans="1:1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1"/>
    </row>
    <row r="685" spans="1:14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1"/>
    </row>
    <row r="686" spans="1:14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1"/>
    </row>
    <row r="687" spans="1:14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1"/>
    </row>
    <row r="688" spans="1:14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1"/>
    </row>
    <row r="689" spans="1:14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1"/>
    </row>
    <row r="690" spans="1:14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1"/>
    </row>
    <row r="691" spans="1:14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1"/>
    </row>
    <row r="692" spans="1:14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1"/>
    </row>
    <row r="693" spans="1:14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1"/>
    </row>
    <row r="694" spans="1:1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1"/>
    </row>
    <row r="695" spans="1:14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1"/>
    </row>
    <row r="696" spans="1:14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1"/>
    </row>
    <row r="697" spans="1:14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1"/>
    </row>
    <row r="698" spans="1:14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1"/>
    </row>
    <row r="699" spans="1:14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1"/>
    </row>
    <row r="700" spans="1:14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1"/>
    </row>
    <row r="701" spans="1:14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1"/>
    </row>
    <row r="702" spans="1:14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1"/>
    </row>
    <row r="703" spans="1:14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1"/>
    </row>
    <row r="704" spans="1:1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1"/>
    </row>
    <row r="705" spans="1:14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1"/>
    </row>
    <row r="706" spans="1:14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1"/>
    </row>
    <row r="707" spans="1:14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1"/>
    </row>
    <row r="708" spans="1:14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1"/>
    </row>
    <row r="709" spans="1:14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1"/>
    </row>
    <row r="710" spans="1:14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1"/>
    </row>
    <row r="711" spans="1:14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1"/>
    </row>
    <row r="712" spans="1:14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1"/>
    </row>
    <row r="713" spans="1:14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1"/>
    </row>
    <row r="714" spans="1: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1"/>
    </row>
    <row r="715" spans="1:14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1"/>
    </row>
    <row r="716" spans="1:14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1"/>
    </row>
    <row r="717" spans="1:14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1"/>
    </row>
    <row r="718" spans="1:14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1"/>
    </row>
    <row r="719" spans="1:14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1"/>
    </row>
    <row r="720" spans="1:14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1"/>
    </row>
    <row r="721" spans="1:14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1"/>
    </row>
    <row r="722" spans="1:14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1"/>
    </row>
    <row r="723" spans="1:14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1"/>
    </row>
    <row r="724" spans="1:1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1"/>
    </row>
    <row r="725" spans="1:14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1"/>
    </row>
    <row r="726" spans="1:14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1"/>
    </row>
    <row r="727" spans="1:14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1"/>
    </row>
    <row r="728" spans="1:14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1"/>
    </row>
    <row r="729" spans="1:14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1"/>
    </row>
    <row r="730" spans="1:14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1"/>
    </row>
    <row r="731" spans="1:14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1"/>
    </row>
    <row r="732" spans="1:14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1"/>
    </row>
    <row r="733" spans="1:14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1"/>
    </row>
    <row r="734" spans="1:1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1"/>
    </row>
    <row r="735" spans="1:14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1"/>
    </row>
    <row r="736" spans="1:14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1"/>
    </row>
    <row r="737" spans="1:14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1"/>
    </row>
    <row r="738" spans="1:14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1"/>
    </row>
    <row r="739" spans="1:14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1"/>
    </row>
    <row r="740" spans="1:14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1"/>
    </row>
    <row r="741" spans="1:14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1"/>
    </row>
    <row r="742" spans="1:14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1"/>
    </row>
    <row r="743" spans="1:14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1"/>
    </row>
    <row r="744" spans="1:1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1"/>
    </row>
    <row r="745" spans="1:14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1"/>
    </row>
    <row r="746" spans="1:14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1"/>
    </row>
    <row r="747" spans="1:14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1"/>
    </row>
    <row r="748" spans="1:14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1"/>
    </row>
    <row r="749" spans="1:14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1"/>
    </row>
    <row r="750" spans="1:14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1"/>
    </row>
    <row r="751" spans="1:14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1"/>
    </row>
    <row r="752" spans="1:14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1"/>
    </row>
    <row r="753" spans="1:14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1"/>
    </row>
    <row r="754" spans="1:1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1"/>
    </row>
    <row r="755" spans="1:14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1"/>
    </row>
    <row r="756" spans="1:14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1"/>
    </row>
    <row r="757" spans="1:14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1"/>
    </row>
    <row r="758" spans="1:14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1"/>
    </row>
    <row r="759" spans="1:14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1"/>
    </row>
    <row r="760" spans="1:14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1"/>
    </row>
    <row r="761" spans="1:14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1"/>
    </row>
    <row r="762" spans="1:14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1"/>
    </row>
    <row r="763" spans="1:14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1"/>
    </row>
    <row r="764" spans="1:1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1"/>
    </row>
    <row r="765" spans="1:14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1"/>
    </row>
    <row r="766" spans="1:14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1"/>
    </row>
    <row r="767" spans="1:14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1"/>
    </row>
    <row r="768" spans="1:14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1"/>
    </row>
    <row r="769" spans="1:14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1"/>
    </row>
    <row r="770" spans="1:14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1"/>
    </row>
    <row r="771" spans="1:14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1"/>
    </row>
    <row r="772" spans="1:14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1"/>
    </row>
    <row r="773" spans="1:14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1"/>
    </row>
    <row r="774" spans="1:1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1"/>
    </row>
    <row r="775" spans="1:14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1"/>
    </row>
    <row r="776" spans="1:14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1"/>
    </row>
    <row r="777" spans="1:14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1"/>
    </row>
    <row r="778" spans="1:14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1"/>
    </row>
    <row r="779" spans="1:14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1"/>
    </row>
    <row r="780" spans="1:14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1"/>
    </row>
    <row r="781" spans="1:14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1"/>
    </row>
    <row r="782" spans="1:14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1"/>
    </row>
    <row r="783" spans="1:14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1"/>
    </row>
    <row r="784" spans="1:1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1"/>
    </row>
    <row r="785" spans="1:14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1"/>
    </row>
    <row r="786" spans="1:14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1"/>
    </row>
    <row r="787" spans="1:14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1"/>
    </row>
    <row r="788" spans="1:14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1"/>
    </row>
    <row r="789" spans="1:14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1"/>
    </row>
    <row r="790" spans="1:14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1"/>
    </row>
    <row r="791" spans="1:14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1"/>
    </row>
    <row r="792" spans="1:14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1"/>
    </row>
    <row r="793" spans="1:14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1"/>
    </row>
    <row r="794" spans="1:1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1"/>
    </row>
    <row r="795" spans="1:14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1"/>
    </row>
    <row r="796" spans="1:14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1"/>
    </row>
    <row r="797" spans="1:14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1"/>
    </row>
    <row r="798" spans="1:14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1"/>
    </row>
    <row r="799" spans="1:14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1"/>
    </row>
    <row r="800" spans="1:14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1"/>
    </row>
    <row r="801" spans="1:14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1"/>
    </row>
    <row r="802" spans="1:14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1"/>
    </row>
    <row r="803" spans="1:14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1"/>
    </row>
    <row r="804" spans="1:1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1"/>
    </row>
    <row r="805" spans="1:14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1"/>
    </row>
    <row r="806" spans="1:14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1"/>
    </row>
    <row r="807" spans="1:14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1"/>
    </row>
    <row r="808" spans="1:14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1"/>
    </row>
    <row r="809" spans="1:14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1"/>
    </row>
    <row r="810" spans="1:14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1"/>
    </row>
    <row r="811" spans="1:14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1"/>
    </row>
    <row r="812" spans="1:14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1"/>
    </row>
    <row r="813" spans="1:14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1"/>
    </row>
    <row r="814" spans="1: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1"/>
    </row>
    <row r="815" spans="1:14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1"/>
    </row>
    <row r="816" spans="1:14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1"/>
    </row>
    <row r="817" spans="1:14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1"/>
    </row>
    <row r="818" spans="1:14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1"/>
    </row>
    <row r="819" spans="1:14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1"/>
    </row>
    <row r="820" spans="1:14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1"/>
    </row>
    <row r="821" spans="1:14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1"/>
    </row>
    <row r="822" spans="1:14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1"/>
    </row>
    <row r="823" spans="1:14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1"/>
    </row>
    <row r="824" spans="1:1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1"/>
    </row>
    <row r="825" spans="1:14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1"/>
    </row>
    <row r="826" spans="1:14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1"/>
    </row>
    <row r="827" spans="1:14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1"/>
    </row>
    <row r="828" spans="1:14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1"/>
    </row>
    <row r="829" spans="1:14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1"/>
    </row>
    <row r="830" spans="1:14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1"/>
    </row>
    <row r="831" spans="1:14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1"/>
    </row>
    <row r="832" spans="1:14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1"/>
    </row>
    <row r="833" spans="1:14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1"/>
    </row>
    <row r="834" spans="1:1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1"/>
    </row>
    <row r="835" spans="1:14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1"/>
    </row>
    <row r="836" spans="1:14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1"/>
    </row>
    <row r="837" spans="1:14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1"/>
    </row>
    <row r="838" spans="1:14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1"/>
    </row>
    <row r="839" spans="1:14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1"/>
    </row>
    <row r="840" spans="1:14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1"/>
    </row>
    <row r="841" spans="1:14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1"/>
    </row>
    <row r="842" spans="1:14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1"/>
    </row>
    <row r="843" spans="1:14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1"/>
    </row>
    <row r="844" spans="1:1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1"/>
    </row>
    <row r="845" spans="1:14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1"/>
    </row>
    <row r="846" spans="1:14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1"/>
    </row>
    <row r="847" spans="1:14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1"/>
    </row>
    <row r="848" spans="1:14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1"/>
    </row>
    <row r="849" spans="1:14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1"/>
    </row>
    <row r="850" spans="1:14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1"/>
    </row>
    <row r="851" spans="1:14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1"/>
    </row>
    <row r="852" spans="1:14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1"/>
    </row>
    <row r="853" spans="1:14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1"/>
    </row>
    <row r="854" spans="1:1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1"/>
    </row>
    <row r="855" spans="1:14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1"/>
    </row>
    <row r="856" spans="1:14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1"/>
    </row>
    <row r="857" spans="1:14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1"/>
    </row>
    <row r="858" spans="1:14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1"/>
    </row>
    <row r="859" spans="1:14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1"/>
    </row>
    <row r="860" spans="1:14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1"/>
    </row>
    <row r="861" spans="1:14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1"/>
    </row>
    <row r="862" spans="1:14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1"/>
    </row>
    <row r="863" spans="1:14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1"/>
    </row>
    <row r="864" spans="1:1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1"/>
    </row>
    <row r="865" spans="1:14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1"/>
    </row>
    <row r="866" spans="1:14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1"/>
    </row>
    <row r="867" spans="1:14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1"/>
    </row>
    <row r="868" spans="1:14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1"/>
    </row>
    <row r="869" spans="1:14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1"/>
    </row>
    <row r="870" spans="1:14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1"/>
    </row>
    <row r="871" spans="1:14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1"/>
    </row>
    <row r="872" spans="1:14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1"/>
    </row>
    <row r="873" spans="1:14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1"/>
    </row>
    <row r="874" spans="1:1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1"/>
    </row>
    <row r="875" spans="1:14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1"/>
    </row>
    <row r="876" spans="1:14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1"/>
    </row>
    <row r="877" spans="1:14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1"/>
    </row>
    <row r="878" spans="1:14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1"/>
    </row>
    <row r="879" spans="1:14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1"/>
    </row>
    <row r="880" spans="1:14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1"/>
    </row>
    <row r="881" spans="1:14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1"/>
    </row>
    <row r="882" spans="1:14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1"/>
    </row>
    <row r="883" spans="1:14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1"/>
    </row>
    <row r="884" spans="1:1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1"/>
    </row>
    <row r="885" spans="1:14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1"/>
    </row>
    <row r="886" spans="1:14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1"/>
    </row>
    <row r="887" spans="1:14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1"/>
    </row>
    <row r="888" spans="1:14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1"/>
    </row>
    <row r="889" spans="1:14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1"/>
    </row>
  </sheetData>
  <mergeCells count="98">
    <mergeCell ref="A327:N327"/>
    <mergeCell ref="L429:M429"/>
    <mergeCell ref="A431:F432"/>
    <mergeCell ref="H439:J442"/>
    <mergeCell ref="L449:M449"/>
    <mergeCell ref="L369:M369"/>
    <mergeCell ref="A371:F372"/>
    <mergeCell ref="H379:J382"/>
    <mergeCell ref="A382:B382"/>
    <mergeCell ref="L389:M389"/>
    <mergeCell ref="L329:M329"/>
    <mergeCell ref="A331:F332"/>
    <mergeCell ref="H339:J342"/>
    <mergeCell ref="A351:F352"/>
    <mergeCell ref="H359:J362"/>
    <mergeCell ref="A362:B362"/>
    <mergeCell ref="A451:F452"/>
    <mergeCell ref="A391:F392"/>
    <mergeCell ref="H399:J402"/>
    <mergeCell ref="L409:M409"/>
    <mergeCell ref="A411:F412"/>
    <mergeCell ref="H419:J422"/>
    <mergeCell ref="L267:M267"/>
    <mergeCell ref="A269:F270"/>
    <mergeCell ref="H277:J280"/>
    <mergeCell ref="L287:M287"/>
    <mergeCell ref="A289:F290"/>
    <mergeCell ref="A229:F230"/>
    <mergeCell ref="H237:J240"/>
    <mergeCell ref="L247:M247"/>
    <mergeCell ref="A249:F250"/>
    <mergeCell ref="H257:J260"/>
    <mergeCell ref="L207:M207"/>
    <mergeCell ref="A209:F210"/>
    <mergeCell ref="H217:J220"/>
    <mergeCell ref="A220:B220"/>
    <mergeCell ref="L227:M227"/>
    <mergeCell ref="H157:J160"/>
    <mergeCell ref="A160:B160"/>
    <mergeCell ref="A189:F190"/>
    <mergeCell ref="H197:J200"/>
    <mergeCell ref="A200:B200"/>
    <mergeCell ref="L128:M128"/>
    <mergeCell ref="A130:F131"/>
    <mergeCell ref="H138:J141"/>
    <mergeCell ref="A141:B141"/>
    <mergeCell ref="A149:F150"/>
    <mergeCell ref="H102:J105"/>
    <mergeCell ref="A105:B105"/>
    <mergeCell ref="L110:M110"/>
    <mergeCell ref="A112:F113"/>
    <mergeCell ref="H120:J123"/>
    <mergeCell ref="A123:B123"/>
    <mergeCell ref="A94:F95"/>
    <mergeCell ref="L42:M42"/>
    <mergeCell ref="A44:F45"/>
    <mergeCell ref="H44:J47"/>
    <mergeCell ref="L56:M56"/>
    <mergeCell ref="A58:F59"/>
    <mergeCell ref="H66:J69"/>
    <mergeCell ref="A69:B69"/>
    <mergeCell ref="L74:M74"/>
    <mergeCell ref="A76:F77"/>
    <mergeCell ref="H84:J87"/>
    <mergeCell ref="A87:B87"/>
    <mergeCell ref="L92:M92"/>
    <mergeCell ref="A54:N54"/>
    <mergeCell ref="L18:M18"/>
    <mergeCell ref="A20:F21"/>
    <mergeCell ref="H20:J23"/>
    <mergeCell ref="A23:B23"/>
    <mergeCell ref="A32:F33"/>
    <mergeCell ref="H32:J35"/>
    <mergeCell ref="A35:B35"/>
    <mergeCell ref="A1:N1"/>
    <mergeCell ref="A2:N2"/>
    <mergeCell ref="L6:M6"/>
    <mergeCell ref="A8:F9"/>
    <mergeCell ref="H8:J11"/>
    <mergeCell ref="A11:B11"/>
    <mergeCell ref="A4:N4"/>
    <mergeCell ref="L167:M167"/>
    <mergeCell ref="A169:F170"/>
    <mergeCell ref="H177:J180"/>
    <mergeCell ref="A180:B180"/>
    <mergeCell ref="L187:M187"/>
    <mergeCell ref="H297:J300"/>
    <mergeCell ref="A300:B300"/>
    <mergeCell ref="L307:M307"/>
    <mergeCell ref="A309:F310"/>
    <mergeCell ref="H317:J320"/>
    <mergeCell ref="A320:B320"/>
    <mergeCell ref="A462:B462"/>
    <mergeCell ref="L469:M469"/>
    <mergeCell ref="A471:F472"/>
    <mergeCell ref="H479:J482"/>
    <mergeCell ref="A482:B482"/>
    <mergeCell ref="H459:J462"/>
  </mergeCells>
  <conditionalFormatting sqref="K49">
    <cfRule type="cellIs" dxfId="367" priority="46" stopIfTrue="1" operator="greaterThanOrEqual">
      <formula>1</formula>
    </cfRule>
  </conditionalFormatting>
  <conditionalFormatting sqref="K344">
    <cfRule type="cellIs" dxfId="366" priority="41" stopIfTrue="1" operator="greaterThanOrEqual">
      <formula>1</formula>
    </cfRule>
  </conditionalFormatting>
  <conditionalFormatting sqref="K202">
    <cfRule type="cellIs" dxfId="365" priority="36" stopIfTrue="1" operator="greaterThanOrEqual">
      <formula>1</formula>
    </cfRule>
  </conditionalFormatting>
  <conditionalFormatting sqref="K24">
    <cfRule type="cellIs" dxfId="364" priority="45" stopIfTrue="1" operator="lessThanOrEqual">
      <formula>1</formula>
    </cfRule>
  </conditionalFormatting>
  <conditionalFormatting sqref="K282">
    <cfRule type="cellIs" dxfId="363" priority="34" stopIfTrue="1" operator="greaterThanOrEqual">
      <formula>1</formula>
    </cfRule>
  </conditionalFormatting>
  <conditionalFormatting sqref="K162">
    <cfRule type="cellIs" dxfId="362" priority="32" stopIfTrue="1" operator="greaterThanOrEqual">
      <formula>1</formula>
    </cfRule>
  </conditionalFormatting>
  <conditionalFormatting sqref="K343">
    <cfRule type="cellIs" dxfId="361" priority="39" stopIfTrue="1" operator="lessThanOrEqual">
      <formula>1</formula>
    </cfRule>
  </conditionalFormatting>
  <conditionalFormatting sqref="K123">
    <cfRule type="cellIs" dxfId="360" priority="28" stopIfTrue="1" operator="lessThanOrEqual">
      <formula>1</formula>
    </cfRule>
  </conditionalFormatting>
  <conditionalFormatting sqref="K143">
    <cfRule type="cellIs" dxfId="359" priority="27" stopIfTrue="1" operator="lessThanOrEqual">
      <formula>1</formula>
    </cfRule>
  </conditionalFormatting>
  <conditionalFormatting sqref="K161">
    <cfRule type="cellIs" dxfId="358" priority="26" stopIfTrue="1" operator="lessThanOrEqual">
      <formula>1</formula>
    </cfRule>
  </conditionalFormatting>
  <conditionalFormatting sqref="K201">
    <cfRule type="cellIs" dxfId="357" priority="25" stopIfTrue="1" operator="lessThanOrEqual">
      <formula>1</formula>
    </cfRule>
  </conditionalFormatting>
  <conditionalFormatting sqref="K181">
    <cfRule type="cellIs" dxfId="356" priority="24" stopIfTrue="1" operator="lessThanOrEqual">
      <formula>1</formula>
    </cfRule>
  </conditionalFormatting>
  <conditionalFormatting sqref="K241">
    <cfRule type="cellIs" dxfId="355" priority="23" stopIfTrue="1" operator="lessThanOrEqual">
      <formula>1</formula>
    </cfRule>
  </conditionalFormatting>
  <conditionalFormatting sqref="K261">
    <cfRule type="cellIs" dxfId="354" priority="22" stopIfTrue="1" operator="lessThanOrEqual">
      <formula>1</formula>
    </cfRule>
  </conditionalFormatting>
  <conditionalFormatting sqref="K301">
    <cfRule type="cellIs" dxfId="353" priority="20" stopIfTrue="1" operator="lessThanOrEqual">
      <formula>1</formula>
    </cfRule>
  </conditionalFormatting>
  <conditionalFormatting sqref="K36">
    <cfRule type="cellIs" dxfId="352" priority="44" stopIfTrue="1" operator="lessThanOrEqual">
      <formula>1</formula>
    </cfRule>
  </conditionalFormatting>
  <conditionalFormatting sqref="K12">
    <cfRule type="cellIs" dxfId="351" priority="43" stopIfTrue="1" operator="lessThanOrEqual">
      <formula>1</formula>
    </cfRule>
  </conditionalFormatting>
  <conditionalFormatting sqref="K48">
    <cfRule type="cellIs" dxfId="350" priority="42" stopIfTrue="1" operator="lessThanOrEqual">
      <formula>1</formula>
    </cfRule>
  </conditionalFormatting>
  <conditionalFormatting sqref="K347">
    <cfRule type="cellIs" dxfId="349" priority="40" stopIfTrue="1" operator="greaterThanOrEqual">
      <formula>0.7</formula>
    </cfRule>
  </conditionalFormatting>
  <conditionalFormatting sqref="K322">
    <cfRule type="cellIs" dxfId="348" priority="29" stopIfTrue="1" operator="greaterThanOrEqual">
      <formula>1</formula>
    </cfRule>
  </conditionalFormatting>
  <conditionalFormatting sqref="M184:M186">
    <cfRule type="cellIs" dxfId="347" priority="38" stopIfTrue="1" operator="greaterThanOrEqual">
      <formula>1</formula>
    </cfRule>
  </conditionalFormatting>
  <conditionalFormatting sqref="K262">
    <cfRule type="cellIs" dxfId="346" priority="35" stopIfTrue="1" operator="greaterThanOrEqual">
      <formula>1</formula>
    </cfRule>
  </conditionalFormatting>
  <conditionalFormatting sqref="K142">
    <cfRule type="cellIs" dxfId="345" priority="33" stopIfTrue="1" operator="lessThanOrEqual">
      <formula>1</formula>
    </cfRule>
  </conditionalFormatting>
  <conditionalFormatting sqref="K87">
    <cfRule type="cellIs" dxfId="344" priority="31" stopIfTrue="1" operator="lessThanOrEqual">
      <formula>1</formula>
    </cfRule>
  </conditionalFormatting>
  <conditionalFormatting sqref="K221">
    <cfRule type="cellIs" dxfId="343" priority="17" stopIfTrue="1" operator="lessThanOrEqual">
      <formula>1</formula>
    </cfRule>
  </conditionalFormatting>
  <conditionalFormatting sqref="E243">
    <cfRule type="cellIs" dxfId="342" priority="37" stopIfTrue="1" operator="lessThanOrEqual">
      <formula>0.1</formula>
    </cfRule>
  </conditionalFormatting>
  <conditionalFormatting sqref="K302">
    <cfRule type="cellIs" dxfId="341" priority="30" stopIfTrue="1" operator="greaterThanOrEqual">
      <formula>1</formula>
    </cfRule>
  </conditionalFormatting>
  <conditionalFormatting sqref="K383">
    <cfRule type="cellIs" dxfId="340" priority="8" stopIfTrue="1" operator="lessThanOrEqual">
      <formula>1</formula>
    </cfRule>
  </conditionalFormatting>
  <conditionalFormatting sqref="K281">
    <cfRule type="cellIs" dxfId="339" priority="21" stopIfTrue="1" operator="lessThanOrEqual">
      <formula>1</formula>
    </cfRule>
  </conditionalFormatting>
  <conditionalFormatting sqref="K321">
    <cfRule type="cellIs" dxfId="338" priority="19" stopIfTrue="1" operator="lessThanOrEqual">
      <formula>1</formula>
    </cfRule>
  </conditionalFormatting>
  <conditionalFormatting sqref="K222">
    <cfRule type="cellIs" dxfId="337" priority="18" stopIfTrue="1" operator="greaterThanOrEqual">
      <formula>1</formula>
    </cfRule>
  </conditionalFormatting>
  <conditionalFormatting sqref="E405">
    <cfRule type="cellIs" dxfId="336" priority="15" stopIfTrue="1" operator="lessThanOrEqual">
      <formula>0.1</formula>
    </cfRule>
  </conditionalFormatting>
  <conditionalFormatting sqref="M386:M388">
    <cfRule type="cellIs" dxfId="335" priority="16" stopIfTrue="1" operator="greaterThanOrEqual">
      <formula>1</formula>
    </cfRule>
  </conditionalFormatting>
  <conditionalFormatting sqref="K424">
    <cfRule type="cellIs" dxfId="334" priority="14" stopIfTrue="1" operator="greaterThanOrEqual">
      <formula>1</formula>
    </cfRule>
  </conditionalFormatting>
  <conditionalFormatting sqref="K444">
    <cfRule type="cellIs" dxfId="333" priority="13" stopIfTrue="1" operator="greaterThanOrEqual">
      <formula>1</formula>
    </cfRule>
  </conditionalFormatting>
  <conditionalFormatting sqref="K364">
    <cfRule type="cellIs" dxfId="332" priority="12" stopIfTrue="1" operator="greaterThanOrEqual">
      <formula>1</formula>
    </cfRule>
  </conditionalFormatting>
  <conditionalFormatting sqref="K464">
    <cfRule type="cellIs" dxfId="331" priority="11" stopIfTrue="1" operator="greaterThanOrEqual">
      <formula>1</formula>
    </cfRule>
  </conditionalFormatting>
  <conditionalFormatting sqref="K484">
    <cfRule type="cellIs" dxfId="330" priority="10" stopIfTrue="1" operator="greaterThanOrEqual">
      <formula>1</formula>
    </cfRule>
  </conditionalFormatting>
  <conditionalFormatting sqref="K363">
    <cfRule type="cellIs" dxfId="329" priority="9" stopIfTrue="1" operator="lessThanOrEqual">
      <formula>1</formula>
    </cfRule>
  </conditionalFormatting>
  <conditionalFormatting sqref="K403">
    <cfRule type="cellIs" dxfId="328" priority="7" stopIfTrue="1" operator="lessThanOrEqual">
      <formula>1</formula>
    </cfRule>
  </conditionalFormatting>
  <conditionalFormatting sqref="K423">
    <cfRule type="cellIs" dxfId="327" priority="6" stopIfTrue="1" operator="lessThanOrEqual">
      <formula>1</formula>
    </cfRule>
  </conditionalFormatting>
  <conditionalFormatting sqref="K443">
    <cfRule type="cellIs" dxfId="326" priority="5" stopIfTrue="1" operator="lessThanOrEqual">
      <formula>1</formula>
    </cfRule>
  </conditionalFormatting>
  <conditionalFormatting sqref="K463">
    <cfRule type="cellIs" dxfId="325" priority="4" stopIfTrue="1" operator="lessThanOrEqual">
      <formula>1</formula>
    </cfRule>
  </conditionalFormatting>
  <conditionalFormatting sqref="K483">
    <cfRule type="cellIs" dxfId="324" priority="3" stopIfTrue="1" operator="lessThanOrEqual">
      <formula>1</formula>
    </cfRule>
  </conditionalFormatting>
  <conditionalFormatting sqref="K105">
    <cfRule type="cellIs" dxfId="323" priority="2" stopIfTrue="1" operator="lessThanOrEqual">
      <formula>1</formula>
    </cfRule>
  </conditionalFormatting>
  <conditionalFormatting sqref="K69">
    <cfRule type="cellIs" dxfId="322" priority="1" stopIfTrue="1" operator="lessThanOrEqual">
      <formula>1</formula>
    </cfRule>
  </conditionalFormatting>
  <pageMargins left="0.25" right="0.25" top="0.75" bottom="0.75" header="0.3" footer="0.3"/>
  <pageSetup scale="52" fitToHeight="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8"/>
  <sheetViews>
    <sheetView workbookViewId="0"/>
  </sheetViews>
  <sheetFormatPr baseColWidth="10" defaultRowHeight="12.75"/>
  <cols>
    <col min="1" max="1" width="88.140625" bestFit="1" customWidth="1"/>
    <col min="2" max="2" width="64" bestFit="1" customWidth="1"/>
    <col min="3" max="3" width="17.140625" customWidth="1"/>
    <col min="4" max="4" width="68.42578125" customWidth="1"/>
    <col min="5" max="5" width="3" customWidth="1"/>
    <col min="6" max="6" width="26.7109375" customWidth="1"/>
    <col min="7" max="7" width="20.85546875" style="3" customWidth="1"/>
    <col min="8" max="8" width="20.42578125" customWidth="1"/>
    <col min="9" max="9" width="67.7109375" bestFit="1" customWidth="1"/>
  </cols>
  <sheetData>
    <row r="1" spans="1:10">
      <c r="A1" s="2" t="s">
        <v>0</v>
      </c>
      <c r="B1" s="2" t="s">
        <v>1</v>
      </c>
      <c r="C1" t="s">
        <v>2</v>
      </c>
      <c r="D1" t="s">
        <v>3</v>
      </c>
      <c r="F1" t="s">
        <v>4</v>
      </c>
      <c r="G1" s="3" t="s">
        <v>5</v>
      </c>
      <c r="H1" t="s">
        <v>6</v>
      </c>
      <c r="I1" s="6" t="s">
        <v>157</v>
      </c>
    </row>
    <row r="2" spans="1:10">
      <c r="A2" s="4" t="s">
        <v>7</v>
      </c>
      <c r="B2" s="4" t="s">
        <v>7</v>
      </c>
      <c r="C2" s="4" t="s">
        <v>7</v>
      </c>
      <c r="D2" s="4" t="s">
        <v>7</v>
      </c>
      <c r="E2" s="5">
        <v>1</v>
      </c>
      <c r="F2" s="4" t="s">
        <v>210</v>
      </c>
      <c r="H2" s="4"/>
      <c r="I2" s="4" t="s">
        <v>7</v>
      </c>
    </row>
    <row r="3" spans="1:10">
      <c r="A3" s="2" t="s">
        <v>8</v>
      </c>
      <c r="B3" s="2" t="s">
        <v>8</v>
      </c>
      <c r="C3" s="2" t="s">
        <v>9</v>
      </c>
      <c r="D3" t="s">
        <v>10</v>
      </c>
      <c r="E3" s="6">
        <v>2</v>
      </c>
      <c r="F3" s="7" t="s">
        <v>11</v>
      </c>
      <c r="G3" s="8" t="s">
        <v>183</v>
      </c>
      <c r="H3" t="s">
        <v>12</v>
      </c>
      <c r="I3" t="s">
        <v>158</v>
      </c>
      <c r="J3" s="11">
        <v>30000</v>
      </c>
    </row>
    <row r="4" spans="1:10">
      <c r="A4" t="s">
        <v>198</v>
      </c>
      <c r="B4" t="s">
        <v>13</v>
      </c>
      <c r="C4" t="s">
        <v>14</v>
      </c>
      <c r="D4" t="s">
        <v>15</v>
      </c>
      <c r="E4" s="5">
        <v>3</v>
      </c>
      <c r="F4" s="7" t="s">
        <v>208</v>
      </c>
      <c r="G4" s="8" t="s">
        <v>16</v>
      </c>
      <c r="H4" t="s">
        <v>17</v>
      </c>
      <c r="I4" t="s">
        <v>159</v>
      </c>
      <c r="J4" s="11">
        <v>45000</v>
      </c>
    </row>
    <row r="5" spans="1:10" ht="16.5" customHeight="1">
      <c r="A5" t="s">
        <v>199</v>
      </c>
      <c r="B5" t="s">
        <v>18</v>
      </c>
      <c r="C5" t="s">
        <v>19</v>
      </c>
      <c r="D5" t="s">
        <v>20</v>
      </c>
      <c r="E5" s="6">
        <v>4</v>
      </c>
      <c r="F5" s="7" t="s">
        <v>21</v>
      </c>
      <c r="G5" s="8" t="s">
        <v>22</v>
      </c>
      <c r="H5" t="s">
        <v>23</v>
      </c>
      <c r="I5" t="s">
        <v>160</v>
      </c>
      <c r="J5" s="11">
        <v>60000</v>
      </c>
    </row>
    <row r="6" spans="1:10">
      <c r="A6" s="1" t="s">
        <v>211</v>
      </c>
      <c r="B6" t="s">
        <v>24</v>
      </c>
      <c r="C6" t="s">
        <v>25</v>
      </c>
      <c r="D6" t="s">
        <v>26</v>
      </c>
      <c r="E6" s="5">
        <v>5</v>
      </c>
      <c r="F6" s="7" t="s">
        <v>209</v>
      </c>
      <c r="G6" s="8" t="s">
        <v>27</v>
      </c>
      <c r="H6" t="s">
        <v>23</v>
      </c>
      <c r="I6" t="s">
        <v>161</v>
      </c>
      <c r="J6" s="11">
        <v>75000</v>
      </c>
    </row>
    <row r="7" spans="1:10">
      <c r="A7" t="s">
        <v>196</v>
      </c>
      <c r="D7" t="s">
        <v>28</v>
      </c>
      <c r="E7" s="6">
        <v>6</v>
      </c>
      <c r="F7" s="7" t="s">
        <v>29</v>
      </c>
      <c r="G7" s="8" t="s">
        <v>30</v>
      </c>
      <c r="H7" t="s">
        <v>31</v>
      </c>
      <c r="I7" t="s">
        <v>162</v>
      </c>
      <c r="J7" s="11">
        <v>15000</v>
      </c>
    </row>
    <row r="8" spans="1:10">
      <c r="A8" t="s">
        <v>212</v>
      </c>
      <c r="D8" t="s">
        <v>32</v>
      </c>
      <c r="E8" s="5">
        <v>7</v>
      </c>
      <c r="F8" s="7" t="s">
        <v>33</v>
      </c>
      <c r="G8" s="8" t="s">
        <v>34</v>
      </c>
      <c r="H8" t="s">
        <v>35</v>
      </c>
      <c r="I8" t="s">
        <v>163</v>
      </c>
      <c r="J8" s="11">
        <v>45000</v>
      </c>
    </row>
    <row r="9" spans="1:10">
      <c r="A9" t="s">
        <v>213</v>
      </c>
      <c r="D9" t="s">
        <v>36</v>
      </c>
      <c r="E9" s="6">
        <v>8</v>
      </c>
      <c r="F9" s="7" t="s">
        <v>37</v>
      </c>
      <c r="G9" s="8" t="s">
        <v>38</v>
      </c>
      <c r="H9" t="s">
        <v>39</v>
      </c>
      <c r="I9" t="s">
        <v>164</v>
      </c>
      <c r="J9" s="11">
        <v>60000</v>
      </c>
    </row>
    <row r="10" spans="1:10" ht="16.5" customHeight="1">
      <c r="A10" t="s">
        <v>197</v>
      </c>
      <c r="D10" t="s">
        <v>40</v>
      </c>
      <c r="E10" s="5">
        <v>9</v>
      </c>
      <c r="F10" s="7" t="s">
        <v>41</v>
      </c>
      <c r="G10" s="8" t="s">
        <v>42</v>
      </c>
      <c r="H10" t="s">
        <v>31</v>
      </c>
      <c r="I10" t="s">
        <v>165</v>
      </c>
      <c r="J10" s="11">
        <v>75000</v>
      </c>
    </row>
    <row r="11" spans="1:10">
      <c r="D11" t="s">
        <v>43</v>
      </c>
      <c r="E11" s="6">
        <v>10</v>
      </c>
      <c r="F11" s="7" t="s">
        <v>44</v>
      </c>
      <c r="G11" s="8" t="s">
        <v>45</v>
      </c>
      <c r="H11" t="s">
        <v>39</v>
      </c>
    </row>
    <row r="12" spans="1:10">
      <c r="D12" t="s">
        <v>46</v>
      </c>
      <c r="E12" s="5">
        <v>11</v>
      </c>
      <c r="F12" s="7" t="s">
        <v>47</v>
      </c>
      <c r="G12" s="8" t="s">
        <v>48</v>
      </c>
      <c r="H12" t="s">
        <v>39</v>
      </c>
    </row>
    <row r="13" spans="1:10">
      <c r="D13" t="s">
        <v>49</v>
      </c>
      <c r="E13" s="6">
        <v>12</v>
      </c>
      <c r="F13" s="7" t="s">
        <v>50</v>
      </c>
      <c r="G13" s="8" t="s">
        <v>51</v>
      </c>
      <c r="H13" t="s">
        <v>12</v>
      </c>
    </row>
    <row r="14" spans="1:10">
      <c r="D14" t="s">
        <v>52</v>
      </c>
      <c r="E14" s="5">
        <v>13</v>
      </c>
      <c r="F14" s="7" t="s">
        <v>53</v>
      </c>
      <c r="G14" s="8" t="s">
        <v>54</v>
      </c>
      <c r="H14" t="s">
        <v>12</v>
      </c>
    </row>
    <row r="15" spans="1:10">
      <c r="D15" t="s">
        <v>55</v>
      </c>
      <c r="E15" s="6">
        <v>14</v>
      </c>
      <c r="F15" s="7" t="s">
        <v>56</v>
      </c>
      <c r="G15" s="8" t="s">
        <v>57</v>
      </c>
      <c r="H15" t="s">
        <v>12</v>
      </c>
    </row>
    <row r="16" spans="1:10">
      <c r="D16" t="s">
        <v>58</v>
      </c>
      <c r="E16" s="5">
        <v>15</v>
      </c>
      <c r="F16" s="7" t="s">
        <v>59</v>
      </c>
      <c r="G16" s="8" t="s">
        <v>60</v>
      </c>
      <c r="H16" t="s">
        <v>39</v>
      </c>
    </row>
    <row r="17" spans="1:8">
      <c r="A17" t="s">
        <v>150</v>
      </c>
      <c r="B17">
        <v>0</v>
      </c>
      <c r="D17" t="s">
        <v>61</v>
      </c>
      <c r="E17" s="6">
        <v>16</v>
      </c>
      <c r="F17" s="7" t="s">
        <v>62</v>
      </c>
      <c r="G17" s="8" t="s">
        <v>63</v>
      </c>
      <c r="H17" t="s">
        <v>64</v>
      </c>
    </row>
    <row r="18" spans="1:8">
      <c r="A18" t="s">
        <v>200</v>
      </c>
      <c r="B18">
        <v>30000</v>
      </c>
      <c r="D18" t="s">
        <v>65</v>
      </c>
      <c r="E18" s="5">
        <v>17</v>
      </c>
      <c r="F18" s="7" t="s">
        <v>66</v>
      </c>
      <c r="G18" s="8" t="s">
        <v>67</v>
      </c>
      <c r="H18" t="s">
        <v>39</v>
      </c>
    </row>
    <row r="19" spans="1:8">
      <c r="A19" t="s">
        <v>201</v>
      </c>
      <c r="B19">
        <v>45000</v>
      </c>
      <c r="D19" t="s">
        <v>68</v>
      </c>
      <c r="E19" s="6">
        <v>18</v>
      </c>
      <c r="F19" s="7" t="s">
        <v>69</v>
      </c>
      <c r="G19" s="8" t="s">
        <v>70</v>
      </c>
      <c r="H19" t="s">
        <v>39</v>
      </c>
    </row>
    <row r="20" spans="1:8">
      <c r="A20" t="s">
        <v>202</v>
      </c>
      <c r="B20">
        <v>60000</v>
      </c>
      <c r="D20" t="s">
        <v>71</v>
      </c>
      <c r="E20" s="5">
        <v>19</v>
      </c>
      <c r="F20" s="7" t="s">
        <v>72</v>
      </c>
      <c r="G20" s="8" t="s">
        <v>73</v>
      </c>
      <c r="H20" t="s">
        <v>12</v>
      </c>
    </row>
    <row r="21" spans="1:8">
      <c r="A21" t="s">
        <v>203</v>
      </c>
      <c r="B21">
        <v>75000</v>
      </c>
      <c r="D21" t="s">
        <v>74</v>
      </c>
      <c r="E21" s="6">
        <v>20</v>
      </c>
      <c r="F21" s="7" t="s">
        <v>75</v>
      </c>
      <c r="G21" s="8" t="s">
        <v>76</v>
      </c>
      <c r="H21" t="s">
        <v>39</v>
      </c>
    </row>
    <row r="22" spans="1:8">
      <c r="A22" t="s">
        <v>204</v>
      </c>
      <c r="B22">
        <v>15000</v>
      </c>
      <c r="D22" t="s">
        <v>77</v>
      </c>
      <c r="E22" s="5">
        <v>21</v>
      </c>
      <c r="F22" s="7" t="s">
        <v>78</v>
      </c>
      <c r="G22" s="8" t="s">
        <v>79</v>
      </c>
      <c r="H22" t="s">
        <v>31</v>
      </c>
    </row>
    <row r="23" spans="1:8">
      <c r="A23" t="s">
        <v>205</v>
      </c>
      <c r="B23">
        <v>45000</v>
      </c>
      <c r="D23" t="s">
        <v>80</v>
      </c>
      <c r="E23" s="6">
        <v>22</v>
      </c>
      <c r="F23" s="7" t="s">
        <v>81</v>
      </c>
      <c r="G23" s="8" t="s">
        <v>82</v>
      </c>
      <c r="H23" t="s">
        <v>39</v>
      </c>
    </row>
    <row r="24" spans="1:8">
      <c r="A24" t="s">
        <v>206</v>
      </c>
      <c r="B24">
        <v>60000</v>
      </c>
      <c r="D24" t="s">
        <v>83</v>
      </c>
      <c r="E24" s="5">
        <v>23</v>
      </c>
      <c r="F24" s="7" t="s">
        <v>84</v>
      </c>
      <c r="G24" s="8" t="s">
        <v>85</v>
      </c>
      <c r="H24" t="s">
        <v>31</v>
      </c>
    </row>
    <row r="25" spans="1:8">
      <c r="A25" t="s">
        <v>207</v>
      </c>
      <c r="B25">
        <v>75000</v>
      </c>
      <c r="D25" t="s">
        <v>86</v>
      </c>
      <c r="E25" s="6">
        <v>24</v>
      </c>
      <c r="F25" s="7" t="s">
        <v>87</v>
      </c>
      <c r="G25" s="8" t="s">
        <v>88</v>
      </c>
      <c r="H25" t="s">
        <v>31</v>
      </c>
    </row>
    <row r="26" spans="1:8">
      <c r="A26" t="s">
        <v>150</v>
      </c>
      <c r="B26">
        <v>0</v>
      </c>
      <c r="D26" t="s">
        <v>89</v>
      </c>
      <c r="E26" s="5">
        <v>25</v>
      </c>
      <c r="F26" s="7" t="s">
        <v>90</v>
      </c>
      <c r="G26" s="8" t="s">
        <v>91</v>
      </c>
      <c r="H26" t="s">
        <v>39</v>
      </c>
    </row>
    <row r="27" spans="1:8">
      <c r="A27" t="s">
        <v>200</v>
      </c>
      <c r="B27">
        <v>10000</v>
      </c>
      <c r="D27" t="s">
        <v>92</v>
      </c>
      <c r="E27" s="6">
        <v>26</v>
      </c>
      <c r="F27" s="7" t="s">
        <v>93</v>
      </c>
      <c r="G27" s="8" t="s">
        <v>94</v>
      </c>
      <c r="H27" t="s">
        <v>23</v>
      </c>
    </row>
    <row r="28" spans="1:8">
      <c r="A28" t="s">
        <v>201</v>
      </c>
      <c r="B28">
        <v>13000</v>
      </c>
      <c r="D28" t="s">
        <v>95</v>
      </c>
      <c r="E28" s="5">
        <v>27</v>
      </c>
      <c r="F28" s="7" t="s">
        <v>96</v>
      </c>
      <c r="G28" s="8" t="s">
        <v>97</v>
      </c>
      <c r="H28" t="s">
        <v>31</v>
      </c>
    </row>
    <row r="29" spans="1:8">
      <c r="A29" t="s">
        <v>202</v>
      </c>
      <c r="B29">
        <v>17000</v>
      </c>
      <c r="D29" t="s">
        <v>98</v>
      </c>
      <c r="E29" s="6">
        <v>28</v>
      </c>
      <c r="F29" s="7" t="s">
        <v>99</v>
      </c>
      <c r="G29" s="8" t="s">
        <v>100</v>
      </c>
      <c r="H29" t="s">
        <v>35</v>
      </c>
    </row>
    <row r="30" spans="1:8">
      <c r="A30" t="s">
        <v>203</v>
      </c>
      <c r="B30">
        <v>20000</v>
      </c>
      <c r="D30" t="s">
        <v>101</v>
      </c>
      <c r="E30" s="5">
        <v>29</v>
      </c>
      <c r="F30" s="7" t="s">
        <v>102</v>
      </c>
      <c r="G30" s="8" t="s">
        <v>103</v>
      </c>
      <c r="H30" t="s">
        <v>31</v>
      </c>
    </row>
    <row r="31" spans="1:8">
      <c r="D31" t="s">
        <v>104</v>
      </c>
      <c r="E31" s="6">
        <v>30</v>
      </c>
      <c r="F31" s="7" t="s">
        <v>105</v>
      </c>
      <c r="G31" s="8" t="s">
        <v>106</v>
      </c>
      <c r="H31" t="s">
        <v>39</v>
      </c>
    </row>
    <row r="32" spans="1:8">
      <c r="D32" t="s">
        <v>107</v>
      </c>
      <c r="E32" s="5">
        <v>31</v>
      </c>
      <c r="F32" s="7" t="s">
        <v>108</v>
      </c>
      <c r="G32" s="8" t="s">
        <v>109</v>
      </c>
      <c r="H32" t="s">
        <v>12</v>
      </c>
    </row>
    <row r="33" spans="4:8">
      <c r="D33" t="s">
        <v>110</v>
      </c>
      <c r="E33" s="6">
        <v>32</v>
      </c>
      <c r="F33" s="7" t="s">
        <v>111</v>
      </c>
      <c r="G33" s="8" t="s">
        <v>112</v>
      </c>
      <c r="H33" t="s">
        <v>39</v>
      </c>
    </row>
    <row r="34" spans="4:8">
      <c r="D34" t="s">
        <v>113</v>
      </c>
      <c r="E34" s="5">
        <v>33</v>
      </c>
      <c r="F34" t="s">
        <v>114</v>
      </c>
      <c r="G34" s="8" t="s">
        <v>142</v>
      </c>
      <c r="H34" t="s">
        <v>17</v>
      </c>
    </row>
    <row r="35" spans="4:8">
      <c r="D35" t="s">
        <v>115</v>
      </c>
      <c r="E35" s="6">
        <v>34</v>
      </c>
      <c r="F35" t="s">
        <v>116</v>
      </c>
      <c r="G35" s="8" t="s">
        <v>151</v>
      </c>
      <c r="H35" t="s">
        <v>12</v>
      </c>
    </row>
    <row r="36" spans="4:8">
      <c r="D36" t="s">
        <v>117</v>
      </c>
      <c r="E36" s="5">
        <v>35</v>
      </c>
      <c r="F36" t="s">
        <v>118</v>
      </c>
      <c r="G36" s="8" t="s">
        <v>143</v>
      </c>
      <c r="H36" t="s">
        <v>39</v>
      </c>
    </row>
    <row r="37" spans="4:8">
      <c r="D37" t="s">
        <v>119</v>
      </c>
      <c r="E37" s="6">
        <v>36</v>
      </c>
      <c r="F37" t="s">
        <v>120</v>
      </c>
      <c r="G37" s="8" t="s">
        <v>144</v>
      </c>
      <c r="H37" t="s">
        <v>39</v>
      </c>
    </row>
    <row r="38" spans="4:8">
      <c r="D38" t="s">
        <v>121</v>
      </c>
      <c r="E38" s="5">
        <v>37</v>
      </c>
      <c r="F38" t="s">
        <v>122</v>
      </c>
      <c r="G38" s="8" t="s">
        <v>145</v>
      </c>
      <c r="H38" t="s">
        <v>64</v>
      </c>
    </row>
    <row r="39" spans="4:8">
      <c r="D39" t="s">
        <v>123</v>
      </c>
      <c r="E39" s="6">
        <v>38</v>
      </c>
      <c r="F39" t="s">
        <v>124</v>
      </c>
      <c r="G39" s="2"/>
    </row>
    <row r="40" spans="4:8">
      <c r="D40" t="s">
        <v>125</v>
      </c>
      <c r="E40" s="5">
        <v>39</v>
      </c>
      <c r="F40" t="s">
        <v>126</v>
      </c>
      <c r="G40" s="8" t="s">
        <v>146</v>
      </c>
      <c r="H40" t="s">
        <v>39</v>
      </c>
    </row>
    <row r="41" spans="4:8">
      <c r="D41" t="s">
        <v>127</v>
      </c>
      <c r="E41" s="6">
        <v>40</v>
      </c>
      <c r="F41" t="s">
        <v>128</v>
      </c>
      <c r="G41" s="9" t="s">
        <v>147</v>
      </c>
      <c r="H41" s="10" t="s">
        <v>31</v>
      </c>
    </row>
    <row r="42" spans="4:8">
      <c r="D42" t="s">
        <v>129</v>
      </c>
      <c r="E42" s="5">
        <v>41</v>
      </c>
      <c r="F42" t="s">
        <v>130</v>
      </c>
      <c r="G42" s="9" t="s">
        <v>148</v>
      </c>
      <c r="H42" s="10" t="s">
        <v>12</v>
      </c>
    </row>
    <row r="43" spans="4:8">
      <c r="D43" t="s">
        <v>131</v>
      </c>
      <c r="E43" s="6">
        <v>42</v>
      </c>
      <c r="F43" t="s">
        <v>132</v>
      </c>
      <c r="G43" s="9" t="s">
        <v>149</v>
      </c>
      <c r="H43" s="10" t="s">
        <v>31</v>
      </c>
    </row>
    <row r="44" spans="4:8">
      <c r="D44" t="s">
        <v>133</v>
      </c>
      <c r="E44" s="5">
        <v>43</v>
      </c>
      <c r="F44" t="s">
        <v>134</v>
      </c>
      <c r="G44" s="3" t="s">
        <v>152</v>
      </c>
      <c r="H44" s="10" t="s">
        <v>39</v>
      </c>
    </row>
    <row r="45" spans="4:8">
      <c r="D45" t="s">
        <v>135</v>
      </c>
      <c r="E45" s="6">
        <v>44</v>
      </c>
      <c r="F45" t="s">
        <v>136</v>
      </c>
      <c r="G45" s="3" t="s">
        <v>153</v>
      </c>
      <c r="H45" s="10" t="s">
        <v>31</v>
      </c>
    </row>
    <row r="46" spans="4:8">
      <c r="D46" t="s">
        <v>182</v>
      </c>
      <c r="E46" s="5">
        <v>45</v>
      </c>
      <c r="F46" t="s">
        <v>137</v>
      </c>
      <c r="G46" s="3" t="s">
        <v>154</v>
      </c>
      <c r="H46" s="10" t="s">
        <v>31</v>
      </c>
    </row>
    <row r="47" spans="4:8">
      <c r="D47" t="s">
        <v>138</v>
      </c>
      <c r="E47" s="6">
        <v>46</v>
      </c>
      <c r="F47" t="s">
        <v>139</v>
      </c>
      <c r="G47" s="3" t="s">
        <v>156</v>
      </c>
      <c r="H47" s="10" t="s">
        <v>64</v>
      </c>
    </row>
    <row r="48" spans="4:8">
      <c r="D48" t="s">
        <v>140</v>
      </c>
      <c r="E48" s="5">
        <v>47</v>
      </c>
      <c r="F48" t="s">
        <v>141</v>
      </c>
      <c r="G48" s="3" t="s">
        <v>155</v>
      </c>
      <c r="H48" s="10" t="s">
        <v>39</v>
      </c>
    </row>
    <row r="49" spans="1:8">
      <c r="A49" s="12" t="s">
        <v>178</v>
      </c>
      <c r="D49" t="s">
        <v>166</v>
      </c>
      <c r="E49" s="6">
        <v>48</v>
      </c>
      <c r="F49" t="s">
        <v>172</v>
      </c>
      <c r="G49" s="13" t="s">
        <v>180</v>
      </c>
      <c r="H49" s="10" t="s">
        <v>23</v>
      </c>
    </row>
    <row r="50" spans="1:8">
      <c r="D50" t="s">
        <v>167</v>
      </c>
      <c r="E50" s="5">
        <v>49</v>
      </c>
      <c r="F50" t="s">
        <v>173</v>
      </c>
    </row>
    <row r="51" spans="1:8">
      <c r="D51" t="s">
        <v>168</v>
      </c>
      <c r="E51" s="6">
        <v>50</v>
      </c>
      <c r="F51" t="s">
        <v>174</v>
      </c>
    </row>
    <row r="52" spans="1:8">
      <c r="D52" t="s">
        <v>169</v>
      </c>
      <c r="E52" s="5">
        <v>51</v>
      </c>
      <c r="F52" t="s">
        <v>175</v>
      </c>
      <c r="G52" s="13" t="s">
        <v>181</v>
      </c>
      <c r="H52" t="s">
        <v>64</v>
      </c>
    </row>
    <row r="53" spans="1:8">
      <c r="D53" t="s">
        <v>170</v>
      </c>
      <c r="E53" s="6">
        <v>52</v>
      </c>
      <c r="F53" t="s">
        <v>176</v>
      </c>
      <c r="G53" s="13" t="s">
        <v>179</v>
      </c>
      <c r="H53" t="s">
        <v>39</v>
      </c>
    </row>
    <row r="54" spans="1:8">
      <c r="D54" t="s">
        <v>171</v>
      </c>
      <c r="E54" s="5">
        <v>53</v>
      </c>
      <c r="F54" t="s">
        <v>177</v>
      </c>
    </row>
    <row r="55" spans="1:8">
      <c r="D55" t="s">
        <v>191</v>
      </c>
      <c r="E55" s="6">
        <v>54</v>
      </c>
      <c r="F55" t="s">
        <v>192</v>
      </c>
      <c r="G55" s="13" t="s">
        <v>193</v>
      </c>
      <c r="H55" t="s">
        <v>194</v>
      </c>
    </row>
    <row r="56" spans="1:8">
      <c r="D56" t="s">
        <v>184</v>
      </c>
      <c r="E56" s="5">
        <v>55</v>
      </c>
      <c r="F56" t="s">
        <v>187</v>
      </c>
      <c r="G56" s="13" t="s">
        <v>195</v>
      </c>
      <c r="H56" t="s">
        <v>17</v>
      </c>
    </row>
    <row r="57" spans="1:8">
      <c r="D57" t="s">
        <v>185</v>
      </c>
      <c r="E57" s="6">
        <v>56</v>
      </c>
      <c r="F57" t="s">
        <v>188</v>
      </c>
    </row>
    <row r="58" spans="1:8">
      <c r="D58" t="s">
        <v>186</v>
      </c>
      <c r="E58" s="5">
        <v>57</v>
      </c>
      <c r="F58" t="s">
        <v>189</v>
      </c>
      <c r="G58" s="13" t="s">
        <v>190</v>
      </c>
      <c r="H58" t="s">
        <v>12</v>
      </c>
    </row>
  </sheetData>
  <phoneticPr fontId="8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8"/>
    <pageSetUpPr fitToPage="1"/>
  </sheetPr>
  <dimension ref="A1:P60"/>
  <sheetViews>
    <sheetView topLeftCell="A10" zoomScale="70" zoomScaleNormal="70" workbookViewId="0">
      <selection activeCell="E34" sqref="E34"/>
    </sheetView>
  </sheetViews>
  <sheetFormatPr baseColWidth="10" defaultRowHeight="14.25"/>
  <cols>
    <col min="1" max="2" width="4.42578125" style="16" customWidth="1"/>
    <col min="3" max="3" width="59.85546875" style="26" customWidth="1"/>
    <col min="4" max="4" width="19.140625" style="26" customWidth="1"/>
    <col min="5" max="16" width="16.28515625" style="16" customWidth="1"/>
    <col min="17" max="16384" width="11.42578125" style="16"/>
  </cols>
  <sheetData>
    <row r="1" spans="1:16">
      <c r="A1" s="14"/>
      <c r="B1" s="14"/>
      <c r="C1" s="15"/>
      <c r="D1" s="15"/>
      <c r="E1" s="14"/>
      <c r="F1" s="14"/>
      <c r="G1" s="14"/>
      <c r="H1" s="14"/>
      <c r="I1" s="14"/>
      <c r="J1" s="14"/>
    </row>
    <row r="2" spans="1:16" ht="21.75" customHeight="1">
      <c r="A2" s="14"/>
      <c r="B2" s="14"/>
      <c r="C2" s="236" t="s">
        <v>249</v>
      </c>
      <c r="D2" s="236"/>
      <c r="E2" s="236"/>
      <c r="F2" s="236"/>
      <c r="G2" s="236"/>
      <c r="H2" s="236"/>
      <c r="I2" s="236"/>
      <c r="J2" s="14"/>
    </row>
    <row r="3" spans="1:16" ht="26.25" customHeight="1">
      <c r="A3" s="14"/>
      <c r="B3" s="14"/>
      <c r="C3" s="17" t="s">
        <v>214</v>
      </c>
      <c r="D3" s="237" t="s">
        <v>228</v>
      </c>
      <c r="E3" s="238"/>
      <c r="F3" s="238"/>
      <c r="G3" s="238"/>
      <c r="H3" s="238"/>
      <c r="I3" s="239"/>
      <c r="J3" s="14"/>
    </row>
    <row r="4" spans="1:16" ht="25.5" customHeight="1">
      <c r="A4" s="14"/>
      <c r="B4" s="14"/>
      <c r="C4" s="17" t="s">
        <v>229</v>
      </c>
      <c r="D4" s="237" t="s">
        <v>231</v>
      </c>
      <c r="E4" s="238"/>
      <c r="F4" s="238"/>
      <c r="G4" s="238"/>
      <c r="H4" s="238"/>
      <c r="I4" s="239"/>
      <c r="J4" s="14"/>
    </row>
    <row r="5" spans="1:16" ht="29.25" customHeight="1">
      <c r="A5" s="14"/>
      <c r="B5" s="14"/>
      <c r="C5" s="17" t="s">
        <v>215</v>
      </c>
      <c r="D5" s="243">
        <f ca="1">TODAY()</f>
        <v>44425</v>
      </c>
      <c r="E5" s="244"/>
      <c r="F5" s="244"/>
      <c r="G5" s="244"/>
      <c r="H5" s="244"/>
      <c r="I5" s="245"/>
      <c r="J5" s="14"/>
    </row>
    <row r="6" spans="1:16" ht="13.5" thickBot="1">
      <c r="A6" s="14"/>
      <c r="B6" s="14"/>
      <c r="C6" s="14"/>
      <c r="D6" s="14"/>
      <c r="E6" s="14"/>
      <c r="F6" s="14"/>
      <c r="G6" s="14"/>
      <c r="H6" s="14"/>
      <c r="I6" s="14"/>
      <c r="J6" s="14"/>
    </row>
    <row r="7" spans="1:16" ht="12.75" customHeight="1">
      <c r="A7" s="14"/>
      <c r="B7" s="222" t="s">
        <v>216</v>
      </c>
      <c r="C7" s="223"/>
      <c r="D7" s="241" t="s">
        <v>217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196"/>
    </row>
    <row r="8" spans="1:16" ht="12.75" customHeight="1">
      <c r="A8" s="14"/>
      <c r="B8" s="224"/>
      <c r="C8" s="225"/>
      <c r="D8" s="242"/>
      <c r="E8" s="181" t="s">
        <v>222</v>
      </c>
      <c r="F8" s="181" t="s">
        <v>223</v>
      </c>
      <c r="G8" s="181" t="s">
        <v>224</v>
      </c>
      <c r="H8" s="181" t="s">
        <v>225</v>
      </c>
      <c r="I8" s="181" t="s">
        <v>226</v>
      </c>
      <c r="J8" s="181" t="s">
        <v>227</v>
      </c>
      <c r="K8" s="181" t="s">
        <v>232</v>
      </c>
      <c r="L8" s="181" t="s">
        <v>233</v>
      </c>
      <c r="M8" s="181" t="s">
        <v>234</v>
      </c>
      <c r="N8" s="181" t="s">
        <v>235</v>
      </c>
      <c r="O8" s="181" t="s">
        <v>236</v>
      </c>
      <c r="P8" s="197" t="s">
        <v>237</v>
      </c>
    </row>
    <row r="9" spans="1:16" ht="19.5" customHeight="1">
      <c r="A9" s="14"/>
      <c r="B9" s="224"/>
      <c r="C9" s="225"/>
      <c r="D9" s="242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198"/>
    </row>
    <row r="10" spans="1:16" ht="18" customHeight="1">
      <c r="A10" s="14"/>
      <c r="B10" s="220" t="s">
        <v>239</v>
      </c>
      <c r="C10" s="221"/>
      <c r="D10" s="70"/>
      <c r="E10" s="66"/>
      <c r="F10" s="18"/>
      <c r="G10" s="18"/>
      <c r="H10" s="18"/>
      <c r="I10" s="50"/>
      <c r="J10" s="18"/>
      <c r="K10" s="59"/>
      <c r="L10" s="18"/>
      <c r="M10" s="59"/>
      <c r="N10" s="18"/>
      <c r="O10" s="18"/>
      <c r="P10" s="54"/>
    </row>
    <row r="11" spans="1:16" ht="18" customHeight="1">
      <c r="A11" s="14"/>
      <c r="B11" s="234" t="s">
        <v>325</v>
      </c>
      <c r="C11" s="235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99"/>
    </row>
    <row r="12" spans="1:16" ht="18" customHeight="1">
      <c r="A12" s="14"/>
      <c r="B12" s="195">
        <v>1</v>
      </c>
      <c r="C12" s="190" t="s">
        <v>337</v>
      </c>
      <c r="D12" s="71" t="s">
        <v>241</v>
      </c>
      <c r="E12" s="100">
        <f>ENERO!$D$11</f>
        <v>0</v>
      </c>
      <c r="F12" s="168">
        <f>FEB!$D$11</f>
        <v>0</v>
      </c>
      <c r="G12" s="168">
        <f>MAR!$D$11</f>
        <v>0</v>
      </c>
      <c r="H12" s="168">
        <f>ABR!$D$11</f>
        <v>0</v>
      </c>
      <c r="I12" s="168">
        <f>MAY!$D$11</f>
        <v>0</v>
      </c>
      <c r="J12" s="168">
        <f>JUN!$D$11</f>
        <v>0</v>
      </c>
      <c r="K12" s="168">
        <f>JUL!$D$11</f>
        <v>0</v>
      </c>
      <c r="L12" s="168">
        <f>AGO!$D$11</f>
        <v>0</v>
      </c>
      <c r="M12" s="168">
        <f>SEP!$D$11</f>
        <v>0</v>
      </c>
      <c r="N12" s="168">
        <f>OCT!$D$11</f>
        <v>0</v>
      </c>
      <c r="O12" s="168">
        <f>NOV!$D$11</f>
        <v>0</v>
      </c>
      <c r="P12" s="200">
        <f>DIC!$D$11</f>
        <v>0</v>
      </c>
    </row>
    <row r="13" spans="1:16" ht="18" customHeight="1">
      <c r="A13" s="14"/>
      <c r="B13" s="63">
        <v>2</v>
      </c>
      <c r="C13" s="191" t="s">
        <v>264</v>
      </c>
      <c r="D13" s="71" t="s">
        <v>243</v>
      </c>
      <c r="E13" s="144">
        <f>ENERO!$D$23</f>
        <v>0</v>
      </c>
      <c r="F13" s="165">
        <f>FEB!$D$23</f>
        <v>0</v>
      </c>
      <c r="G13" s="165">
        <f>MAR!$D$23</f>
        <v>0</v>
      </c>
      <c r="H13" s="165">
        <f>ABR!$D$23</f>
        <v>0</v>
      </c>
      <c r="I13" s="165">
        <f>MAY!$D$23</f>
        <v>0</v>
      </c>
      <c r="J13" s="165">
        <f>JUN!$D$23</f>
        <v>0</v>
      </c>
      <c r="K13" s="165">
        <f>JUL!$D$23</f>
        <v>0</v>
      </c>
      <c r="L13" s="165">
        <f>AGO!$D$23</f>
        <v>0</v>
      </c>
      <c r="M13" s="165">
        <f>SEP!$D$23</f>
        <v>0</v>
      </c>
      <c r="N13" s="165">
        <f>OCT!$D$23</f>
        <v>0</v>
      </c>
      <c r="O13" s="165">
        <f>NOV!$D$23</f>
        <v>0</v>
      </c>
      <c r="P13" s="201">
        <f>DIC!$D$23</f>
        <v>0</v>
      </c>
    </row>
    <row r="14" spans="1:16" ht="18" customHeight="1">
      <c r="A14" s="14"/>
      <c r="B14" s="63">
        <v>3</v>
      </c>
      <c r="C14" s="191" t="s">
        <v>265</v>
      </c>
      <c r="D14" s="71" t="s">
        <v>242</v>
      </c>
      <c r="E14" s="163">
        <f>ENERO!$D$35</f>
        <v>0</v>
      </c>
      <c r="F14" s="172">
        <f>FEB!$D$35</f>
        <v>0</v>
      </c>
      <c r="G14" s="172">
        <f>MAR!$D$35</f>
        <v>0</v>
      </c>
      <c r="H14" s="172">
        <f>ABR!$D$35</f>
        <v>0</v>
      </c>
      <c r="I14" s="172">
        <f>MAY!$D$35</f>
        <v>0</v>
      </c>
      <c r="J14" s="172">
        <f>JUN!$D$35</f>
        <v>0</v>
      </c>
      <c r="K14" s="172">
        <f>JUL!$D$35</f>
        <v>0</v>
      </c>
      <c r="L14" s="172">
        <f>AGO!$D$35</f>
        <v>0</v>
      </c>
      <c r="M14" s="172">
        <f>SEP!$D$35</f>
        <v>0</v>
      </c>
      <c r="N14" s="172">
        <f>OCT!$D$35</f>
        <v>0</v>
      </c>
      <c r="O14" s="172">
        <f>NOV!$D$35</f>
        <v>0</v>
      </c>
      <c r="P14" s="202">
        <f>DIC!$D$35</f>
        <v>0</v>
      </c>
    </row>
    <row r="15" spans="1:16" ht="18" customHeight="1">
      <c r="A15" s="14"/>
      <c r="B15" s="63">
        <v>4</v>
      </c>
      <c r="C15" s="191" t="s">
        <v>338</v>
      </c>
      <c r="D15" s="71" t="s">
        <v>218</v>
      </c>
      <c r="E15" s="99">
        <f>ENERO!$D$47</f>
        <v>0</v>
      </c>
      <c r="F15" s="169">
        <f>FEB!$D$47</f>
        <v>0</v>
      </c>
      <c r="G15" s="169">
        <f>MAR!$D$47</f>
        <v>0</v>
      </c>
      <c r="H15" s="169">
        <f>ABR!$D$47</f>
        <v>0</v>
      </c>
      <c r="I15" s="169">
        <f>MAY!$D$47</f>
        <v>0</v>
      </c>
      <c r="J15" s="169">
        <f>JUN!$D$47</f>
        <v>0</v>
      </c>
      <c r="K15" s="169">
        <f>JUL!$D$47</f>
        <v>0</v>
      </c>
      <c r="L15" s="169">
        <f>AGO!$D$47</f>
        <v>0</v>
      </c>
      <c r="M15" s="169">
        <f>SEP!$D$47</f>
        <v>0</v>
      </c>
      <c r="N15" s="169">
        <f>OCT!$D$47</f>
        <v>0</v>
      </c>
      <c r="O15" s="169">
        <f>NOV!$D$47</f>
        <v>0</v>
      </c>
      <c r="P15" s="203">
        <f>DIC!$D$47</f>
        <v>0</v>
      </c>
    </row>
    <row r="16" spans="1:16" ht="18" customHeight="1">
      <c r="A16" s="14"/>
      <c r="B16" s="232" t="s">
        <v>305</v>
      </c>
      <c r="C16" s="233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204"/>
    </row>
    <row r="17" spans="1:16" ht="18" customHeight="1">
      <c r="A17" s="14"/>
      <c r="B17" s="205">
        <v>5</v>
      </c>
      <c r="C17" s="192" t="s">
        <v>330</v>
      </c>
      <c r="D17" s="71" t="s">
        <v>244</v>
      </c>
      <c r="E17" s="162">
        <f>ENERO!$D$69</f>
        <v>0</v>
      </c>
      <c r="F17" s="164">
        <f>FEB!$D$69</f>
        <v>0</v>
      </c>
      <c r="G17" s="164">
        <f>MAR!$D$69</f>
        <v>0</v>
      </c>
      <c r="H17" s="164">
        <f>ABR!$D$69</f>
        <v>0</v>
      </c>
      <c r="I17" s="164">
        <f>MAY!$D$69</f>
        <v>0</v>
      </c>
      <c r="J17" s="164">
        <f>JUN!$D$69</f>
        <v>0</v>
      </c>
      <c r="K17" s="164">
        <f>JUL!$D$69</f>
        <v>0</v>
      </c>
      <c r="L17" s="164">
        <f>AGO!$D$69</f>
        <v>0</v>
      </c>
      <c r="M17" s="164">
        <f>SEP!$D$69</f>
        <v>0</v>
      </c>
      <c r="N17" s="164">
        <f>OCT!$D$69</f>
        <v>0</v>
      </c>
      <c r="O17" s="164">
        <f>NOV!$D$69</f>
        <v>0</v>
      </c>
      <c r="P17" s="206">
        <f>DIC!$D$69</f>
        <v>0</v>
      </c>
    </row>
    <row r="18" spans="1:16" ht="18" customHeight="1">
      <c r="A18" s="14"/>
      <c r="B18" s="207">
        <v>6</v>
      </c>
      <c r="C18" s="191" t="s">
        <v>339</v>
      </c>
      <c r="D18" s="71" t="s">
        <v>243</v>
      </c>
      <c r="E18" s="144">
        <f>ENERO!$D$87</f>
        <v>0</v>
      </c>
      <c r="F18" s="165">
        <f>FEB!$D$87</f>
        <v>0</v>
      </c>
      <c r="G18" s="165">
        <f>MAR!$D$87</f>
        <v>0</v>
      </c>
      <c r="H18" s="165">
        <f>ABR!$D$87</f>
        <v>0</v>
      </c>
      <c r="I18" s="165">
        <f>MAY!$D$87</f>
        <v>0</v>
      </c>
      <c r="J18" s="165">
        <f>JUN!$D$87</f>
        <v>0</v>
      </c>
      <c r="K18" s="165">
        <f>JUL!$D$87</f>
        <v>0</v>
      </c>
      <c r="L18" s="165">
        <f>AGO!$D$87</f>
        <v>0</v>
      </c>
      <c r="M18" s="165">
        <f>SEP!$D$87</f>
        <v>0</v>
      </c>
      <c r="N18" s="165">
        <f>OCT!$D$87</f>
        <v>0</v>
      </c>
      <c r="O18" s="165">
        <f>NOV!$D$87</f>
        <v>0</v>
      </c>
      <c r="P18" s="201">
        <f>DIC!$D$87</f>
        <v>0</v>
      </c>
    </row>
    <row r="19" spans="1:16" ht="18" customHeight="1">
      <c r="A19" s="14"/>
      <c r="B19" s="207">
        <v>7</v>
      </c>
      <c r="C19" s="193" t="s">
        <v>327</v>
      </c>
      <c r="D19" s="71" t="s">
        <v>218</v>
      </c>
      <c r="E19" s="102">
        <f>ENERO!$D$105</f>
        <v>0</v>
      </c>
      <c r="F19" s="166">
        <f>FEB!$D$105</f>
        <v>0</v>
      </c>
      <c r="G19" s="166">
        <f>MAR!$D$105</f>
        <v>0</v>
      </c>
      <c r="H19" s="166">
        <f>ABR!$D$105</f>
        <v>0</v>
      </c>
      <c r="I19" s="166">
        <f>MAY!$D$105</f>
        <v>0</v>
      </c>
      <c r="J19" s="166">
        <f>JUN!$D$105</f>
        <v>0</v>
      </c>
      <c r="K19" s="166">
        <f>JUL!$D$105</f>
        <v>0</v>
      </c>
      <c r="L19" s="166">
        <f>AGO!$D$105</f>
        <v>0</v>
      </c>
      <c r="M19" s="166">
        <f>SEP!$D$105</f>
        <v>0</v>
      </c>
      <c r="N19" s="166">
        <f>OCT!$D$105</f>
        <v>0</v>
      </c>
      <c r="O19" s="166">
        <f>NOV!$D$105</f>
        <v>0</v>
      </c>
      <c r="P19" s="208">
        <f>DIC!$D$105</f>
        <v>0</v>
      </c>
    </row>
    <row r="20" spans="1:16" ht="18" customHeight="1">
      <c r="A20" s="14"/>
      <c r="B20" s="207">
        <v>8</v>
      </c>
      <c r="C20" s="194" t="s">
        <v>340</v>
      </c>
      <c r="D20" s="71" t="s">
        <v>244</v>
      </c>
      <c r="E20" s="145">
        <f>ENERO!$D$123</f>
        <v>0</v>
      </c>
      <c r="F20" s="167">
        <f>FEB!$D$123</f>
        <v>0</v>
      </c>
      <c r="G20" s="167">
        <f>MAR!$D$123</f>
        <v>0</v>
      </c>
      <c r="H20" s="167">
        <f>ABR!$D$123</f>
        <v>0</v>
      </c>
      <c r="I20" s="167">
        <f>MAY!$D$123</f>
        <v>0</v>
      </c>
      <c r="J20" s="167">
        <f>JUN!$D$123</f>
        <v>0</v>
      </c>
      <c r="K20" s="167">
        <f>JUL!$D$123</f>
        <v>0</v>
      </c>
      <c r="L20" s="167">
        <f>AGO!$D$123</f>
        <v>0</v>
      </c>
      <c r="M20" s="167">
        <f>SEP!$D$123</f>
        <v>0</v>
      </c>
      <c r="N20" s="167">
        <f>OCT!$D$123</f>
        <v>0</v>
      </c>
      <c r="O20" s="167">
        <f>NOV!$D$123</f>
        <v>0</v>
      </c>
      <c r="P20" s="209">
        <f>DIC!$D$123</f>
        <v>0</v>
      </c>
    </row>
    <row r="21" spans="1:16" ht="18" customHeight="1">
      <c r="A21" s="14"/>
      <c r="B21" s="207">
        <v>9</v>
      </c>
      <c r="C21" s="191" t="s">
        <v>293</v>
      </c>
      <c r="D21" s="71" t="s">
        <v>241</v>
      </c>
      <c r="E21" s="100">
        <f>ENERO!$D$141</f>
        <v>0</v>
      </c>
      <c r="F21" s="168">
        <f>FEB!$D$141</f>
        <v>0</v>
      </c>
      <c r="G21" s="168">
        <f>MAR!$D$141</f>
        <v>0</v>
      </c>
      <c r="H21" s="168">
        <f>ABR!$D$141</f>
        <v>0</v>
      </c>
      <c r="I21" s="168">
        <f>MAY!$D$141</f>
        <v>0</v>
      </c>
      <c r="J21" s="168">
        <f>JUN!$D$141</f>
        <v>0</v>
      </c>
      <c r="K21" s="168">
        <f>JUL!$D$141</f>
        <v>0</v>
      </c>
      <c r="L21" s="168">
        <f>AGO!$D$141</f>
        <v>0</v>
      </c>
      <c r="M21" s="168">
        <f>SEP!$D$141</f>
        <v>0</v>
      </c>
      <c r="N21" s="168">
        <f>OCT!$D$141</f>
        <v>0</v>
      </c>
      <c r="O21" s="168">
        <f>NOV!$D$141</f>
        <v>0</v>
      </c>
      <c r="P21" s="200">
        <f>DIC!$D$141</f>
        <v>0</v>
      </c>
    </row>
    <row r="22" spans="1:16" ht="18" customHeight="1">
      <c r="A22" s="14"/>
      <c r="B22" s="207">
        <v>10</v>
      </c>
      <c r="C22" s="191" t="s">
        <v>341</v>
      </c>
      <c r="D22" s="71" t="s">
        <v>241</v>
      </c>
      <c r="E22" s="145">
        <f>ENERO!$D$160</f>
        <v>0</v>
      </c>
      <c r="F22" s="167">
        <f>FEB!$D$160</f>
        <v>0</v>
      </c>
      <c r="G22" s="167">
        <f>MAR!$D$160</f>
        <v>0</v>
      </c>
      <c r="H22" s="167">
        <f>ABR!$D$160</f>
        <v>0</v>
      </c>
      <c r="I22" s="167">
        <f>MAY!$D$160</f>
        <v>0</v>
      </c>
      <c r="J22" s="167">
        <f>JUN!$D$160</f>
        <v>0</v>
      </c>
      <c r="K22" s="167">
        <f>JUL!$D$160</f>
        <v>0</v>
      </c>
      <c r="L22" s="167">
        <f>AGO!$D$160</f>
        <v>0</v>
      </c>
      <c r="M22" s="167">
        <f>SEP!$D$160</f>
        <v>0</v>
      </c>
      <c r="N22" s="167">
        <f>OCT!$D$160</f>
        <v>0</v>
      </c>
      <c r="O22" s="167">
        <f>NOV!$D$160</f>
        <v>0</v>
      </c>
      <c r="P22" s="209">
        <f>DIC!$D$160</f>
        <v>0</v>
      </c>
    </row>
    <row r="23" spans="1:16" ht="18" customHeight="1">
      <c r="A23" s="14"/>
      <c r="B23" s="207">
        <v>11</v>
      </c>
      <c r="C23" s="191" t="s">
        <v>342</v>
      </c>
      <c r="D23" s="71" t="s">
        <v>218</v>
      </c>
      <c r="E23" s="101">
        <f>ENERO!$D$180</f>
        <v>0</v>
      </c>
      <c r="F23" s="170">
        <f>FEB!$D$180</f>
        <v>0</v>
      </c>
      <c r="G23" s="170">
        <f>MAR!$D$180</f>
        <v>0</v>
      </c>
      <c r="H23" s="170">
        <f>ABR!$D$180</f>
        <v>0</v>
      </c>
      <c r="I23" s="170">
        <f>MAY!$D$180</f>
        <v>0</v>
      </c>
      <c r="J23" s="170">
        <f>JUN!$D$180</f>
        <v>0</v>
      </c>
      <c r="K23" s="170">
        <f>JUL!$D$180</f>
        <v>0</v>
      </c>
      <c r="L23" s="170">
        <f>AGO!$D$180</f>
        <v>0</v>
      </c>
      <c r="M23" s="170">
        <f>SEP!$D$180</f>
        <v>0</v>
      </c>
      <c r="N23" s="170">
        <f>OCT!$D$180</f>
        <v>0</v>
      </c>
      <c r="O23" s="170">
        <f>NOV!$D$180</f>
        <v>0</v>
      </c>
      <c r="P23" s="210">
        <f>DIC!$D$180</f>
        <v>0</v>
      </c>
    </row>
    <row r="24" spans="1:16" ht="18" customHeight="1">
      <c r="A24" s="14"/>
      <c r="B24" s="207">
        <v>12</v>
      </c>
      <c r="C24" s="191" t="s">
        <v>268</v>
      </c>
      <c r="D24" s="71" t="s">
        <v>241</v>
      </c>
      <c r="E24" s="145">
        <f>ENERO!$D$200</f>
        <v>0</v>
      </c>
      <c r="F24" s="167">
        <f>FEB!$D$200</f>
        <v>0</v>
      </c>
      <c r="G24" s="167">
        <f>MAR!$D$200</f>
        <v>0</v>
      </c>
      <c r="H24" s="167">
        <f>ABR!$D$200</f>
        <v>0</v>
      </c>
      <c r="I24" s="167">
        <f>MAY!$D$200</f>
        <v>0</v>
      </c>
      <c r="J24" s="167">
        <f>JUN!$D$200</f>
        <v>0</v>
      </c>
      <c r="K24" s="167">
        <f>JUL!$D$200</f>
        <v>0</v>
      </c>
      <c r="L24" s="167">
        <f>AGO!$D$200</f>
        <v>0</v>
      </c>
      <c r="M24" s="167">
        <f>SEP!$D$200</f>
        <v>0</v>
      </c>
      <c r="N24" s="167">
        <f>OCT!$D$200</f>
        <v>0</v>
      </c>
      <c r="O24" s="167">
        <f>NOV!$D$200</f>
        <v>0</v>
      </c>
      <c r="P24" s="209">
        <f>DIC!$D$200</f>
        <v>0</v>
      </c>
    </row>
    <row r="25" spans="1:16" ht="18" customHeight="1">
      <c r="A25" s="14"/>
      <c r="B25" s="207">
        <v>13</v>
      </c>
      <c r="C25" s="191" t="s">
        <v>284</v>
      </c>
      <c r="D25" s="71" t="s">
        <v>218</v>
      </c>
      <c r="E25" s="103">
        <f>ENERO!$D$220</f>
        <v>0</v>
      </c>
      <c r="F25" s="171">
        <f>FEB!$D$220</f>
        <v>0</v>
      </c>
      <c r="G25" s="171">
        <f>MAR!$D$220</f>
        <v>0</v>
      </c>
      <c r="H25" s="171">
        <f>ABR!$D$220</f>
        <v>0</v>
      </c>
      <c r="I25" s="171">
        <f>MAY!$D$220</f>
        <v>0</v>
      </c>
      <c r="J25" s="171">
        <f>JUN!$D$220</f>
        <v>0</v>
      </c>
      <c r="K25" s="171">
        <f>JUL!$D$220</f>
        <v>0</v>
      </c>
      <c r="L25" s="171">
        <f>AGO!$D$220</f>
        <v>0</v>
      </c>
      <c r="M25" s="171">
        <f>SEP!$D$220</f>
        <v>0</v>
      </c>
      <c r="N25" s="171">
        <f>OCT!$D$220</f>
        <v>0</v>
      </c>
      <c r="O25" s="171">
        <f>NOV!$D$220</f>
        <v>0</v>
      </c>
      <c r="P25" s="211">
        <f>DIC!$D$220</f>
        <v>0</v>
      </c>
    </row>
    <row r="26" spans="1:16" ht="18" customHeight="1">
      <c r="A26" s="14"/>
      <c r="B26" s="207">
        <v>14</v>
      </c>
      <c r="C26" s="191" t="s">
        <v>343</v>
      </c>
      <c r="D26" s="71" t="s">
        <v>218</v>
      </c>
      <c r="E26" s="102">
        <f>ENERO!$D$240</f>
        <v>0</v>
      </c>
      <c r="F26" s="166">
        <f>FEB!$D$240</f>
        <v>0</v>
      </c>
      <c r="G26" s="166">
        <f>MAR!$D$240</f>
        <v>0</v>
      </c>
      <c r="H26" s="166">
        <f>ABR!$D$240</f>
        <v>0</v>
      </c>
      <c r="I26" s="166">
        <f>MAY!$D$240</f>
        <v>0</v>
      </c>
      <c r="J26" s="166">
        <f>JUN!$D$240</f>
        <v>0</v>
      </c>
      <c r="K26" s="166">
        <f>JUL!$D$240</f>
        <v>0</v>
      </c>
      <c r="L26" s="166">
        <f>AGO!$D$240</f>
        <v>0</v>
      </c>
      <c r="M26" s="166">
        <f>SEP!$D$240</f>
        <v>0</v>
      </c>
      <c r="N26" s="166">
        <f>OCT!$D$240</f>
        <v>0</v>
      </c>
      <c r="O26" s="166">
        <f>NOV!$D$240</f>
        <v>0</v>
      </c>
      <c r="P26" s="208">
        <f>DIC!$D$240</f>
        <v>0</v>
      </c>
    </row>
    <row r="27" spans="1:16" ht="18" customHeight="1">
      <c r="A27" s="14"/>
      <c r="B27" s="207">
        <v>15</v>
      </c>
      <c r="C27" s="191" t="s">
        <v>344</v>
      </c>
      <c r="D27" s="71" t="s">
        <v>218</v>
      </c>
      <c r="E27" s="99">
        <f>ENERO!$D$260</f>
        <v>0</v>
      </c>
      <c r="F27" s="169">
        <f>FEB!$D$260</f>
        <v>0</v>
      </c>
      <c r="G27" s="169">
        <f>MAR!$D$260</f>
        <v>0</v>
      </c>
      <c r="H27" s="169">
        <f>ABR!$D$260</f>
        <v>0</v>
      </c>
      <c r="I27" s="169">
        <f>MAY!$D$260</f>
        <v>0</v>
      </c>
      <c r="J27" s="169">
        <f>JUN!$D$260</f>
        <v>0</v>
      </c>
      <c r="K27" s="169">
        <f>JUL!$D$260</f>
        <v>0</v>
      </c>
      <c r="L27" s="169">
        <f>AGO!$D$260</f>
        <v>0</v>
      </c>
      <c r="M27" s="169">
        <f>SEP!$D$260</f>
        <v>0</v>
      </c>
      <c r="N27" s="169">
        <f>OCT!$D$260</f>
        <v>0</v>
      </c>
      <c r="O27" s="169">
        <f>NOV!$D$260</f>
        <v>0</v>
      </c>
      <c r="P27" s="203">
        <f>DIC!$D$260</f>
        <v>0</v>
      </c>
    </row>
    <row r="28" spans="1:16" ht="18" customHeight="1">
      <c r="A28" s="14"/>
      <c r="B28" s="207">
        <v>16</v>
      </c>
      <c r="C28" s="191" t="s">
        <v>345</v>
      </c>
      <c r="D28" s="71" t="s">
        <v>218</v>
      </c>
      <c r="E28" s="99">
        <f>ENERO!$D$280</f>
        <v>0</v>
      </c>
      <c r="F28" s="169">
        <f>FEB!$D$280</f>
        <v>0</v>
      </c>
      <c r="G28" s="169">
        <f>MAR!$D$280</f>
        <v>0</v>
      </c>
      <c r="H28" s="169">
        <f>ABR!$D$280</f>
        <v>0</v>
      </c>
      <c r="I28" s="169">
        <f>MAY!$D$280</f>
        <v>0</v>
      </c>
      <c r="J28" s="169">
        <f>JUN!$D$280</f>
        <v>0</v>
      </c>
      <c r="K28" s="169">
        <f>JUL!$D$280</f>
        <v>0</v>
      </c>
      <c r="L28" s="169">
        <f>AGO!$D$280</f>
        <v>0</v>
      </c>
      <c r="M28" s="169">
        <f>SEP!$D$280</f>
        <v>0</v>
      </c>
      <c r="N28" s="169">
        <f>OCT!$D$280</f>
        <v>0</v>
      </c>
      <c r="O28" s="169">
        <f>NOV!$D$280</f>
        <v>0</v>
      </c>
      <c r="P28" s="203">
        <f>DIC!$D$280</f>
        <v>0</v>
      </c>
    </row>
    <row r="29" spans="1:16" ht="18" customHeight="1">
      <c r="A29" s="14"/>
      <c r="B29" s="207">
        <v>17</v>
      </c>
      <c r="C29" s="191" t="s">
        <v>346</v>
      </c>
      <c r="D29" s="71" t="s">
        <v>218</v>
      </c>
      <c r="E29" s="99">
        <f>ENERO!$D$300</f>
        <v>0</v>
      </c>
      <c r="F29" s="169">
        <f>FEB!$D$300</f>
        <v>0</v>
      </c>
      <c r="G29" s="169">
        <f>MAR!$D$300</f>
        <v>0</v>
      </c>
      <c r="H29" s="169">
        <f>ABR!$D$300</f>
        <v>0</v>
      </c>
      <c r="I29" s="169">
        <f>MAY!$D$300</f>
        <v>0</v>
      </c>
      <c r="J29" s="169">
        <f>JUN!$D$300</f>
        <v>0</v>
      </c>
      <c r="K29" s="169">
        <f>JUL!$D$300</f>
        <v>0</v>
      </c>
      <c r="L29" s="169">
        <f>AGO!$D$300</f>
        <v>0</v>
      </c>
      <c r="M29" s="169">
        <f>SEP!$D$300</f>
        <v>0</v>
      </c>
      <c r="N29" s="169">
        <f>OCT!$D$300</f>
        <v>0</v>
      </c>
      <c r="O29" s="169">
        <f>NOV!$D$300</f>
        <v>0</v>
      </c>
      <c r="P29" s="203">
        <f>DIC!$D$300</f>
        <v>0</v>
      </c>
    </row>
    <row r="30" spans="1:16" ht="18" customHeight="1">
      <c r="A30" s="14"/>
      <c r="B30" s="207">
        <v>18</v>
      </c>
      <c r="C30" s="191" t="s">
        <v>347</v>
      </c>
      <c r="D30" s="71" t="s">
        <v>218</v>
      </c>
      <c r="E30" s="99">
        <f>ENERO!$D$320</f>
        <v>0</v>
      </c>
      <c r="F30" s="169">
        <f>FEB!$D$320</f>
        <v>0</v>
      </c>
      <c r="G30" s="169">
        <f>MAR!$D$320</f>
        <v>0</v>
      </c>
      <c r="H30" s="169">
        <f>ABR!$D$320</f>
        <v>0</v>
      </c>
      <c r="I30" s="169">
        <f>MAY!$D$320</f>
        <v>0</v>
      </c>
      <c r="J30" s="169">
        <f>JUN!$D$320</f>
        <v>0</v>
      </c>
      <c r="K30" s="169">
        <f>JUL!$D$320</f>
        <v>0</v>
      </c>
      <c r="L30" s="169">
        <f>AGO!$D$320</f>
        <v>0</v>
      </c>
      <c r="M30" s="169">
        <f>SEP!$D$320</f>
        <v>0</v>
      </c>
      <c r="N30" s="169">
        <f>OCT!$D$320</f>
        <v>0</v>
      </c>
      <c r="O30" s="169">
        <f>NOV!$D$320</f>
        <v>0</v>
      </c>
      <c r="P30" s="203">
        <f>DIC!$D$320</f>
        <v>0</v>
      </c>
    </row>
    <row r="31" spans="1:16" ht="18" customHeight="1">
      <c r="A31" s="14"/>
      <c r="B31" s="230" t="s">
        <v>304</v>
      </c>
      <c r="C31" s="231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212"/>
    </row>
    <row r="32" spans="1:16" ht="18" customHeight="1">
      <c r="A32" s="14"/>
      <c r="B32" s="205">
        <v>19</v>
      </c>
      <c r="C32" s="192" t="s">
        <v>348</v>
      </c>
      <c r="D32" s="71" t="s">
        <v>218</v>
      </c>
      <c r="E32" s="103">
        <f>ENERO!$D$342</f>
        <v>0</v>
      </c>
      <c r="F32" s="103">
        <f>FEB!$D$342</f>
        <v>0</v>
      </c>
      <c r="G32" s="103">
        <f>MAR!$D$342</f>
        <v>0</v>
      </c>
      <c r="H32" s="103">
        <f>ABR!$D$342</f>
        <v>0</v>
      </c>
      <c r="I32" s="103">
        <f>MAY!$D$342</f>
        <v>0</v>
      </c>
      <c r="J32" s="103">
        <f>JUN!$D$342</f>
        <v>0</v>
      </c>
      <c r="K32" s="103">
        <f>JUL!$D$342</f>
        <v>0</v>
      </c>
      <c r="L32" s="103">
        <f>AGO!$D$342</f>
        <v>0</v>
      </c>
      <c r="M32" s="103">
        <f>SEP!$D$342</f>
        <v>0</v>
      </c>
      <c r="N32" s="103">
        <f>OCT!$D$342</f>
        <v>0</v>
      </c>
      <c r="O32" s="103">
        <f>NOV!$D$342</f>
        <v>0</v>
      </c>
      <c r="P32" s="213">
        <f>DIC!$D$342</f>
        <v>0</v>
      </c>
    </row>
    <row r="33" spans="1:16" ht="18" customHeight="1">
      <c r="A33" s="14"/>
      <c r="B33" s="207">
        <v>20</v>
      </c>
      <c r="C33" s="191" t="s">
        <v>341</v>
      </c>
      <c r="D33" s="71" t="s">
        <v>241</v>
      </c>
      <c r="E33" s="99">
        <f>ENERO!$D$362</f>
        <v>0</v>
      </c>
      <c r="F33" s="99">
        <f>FEB!$D$362</f>
        <v>0</v>
      </c>
      <c r="G33" s="99">
        <f>MAR!$D$362</f>
        <v>0</v>
      </c>
      <c r="H33" s="99">
        <f>ABR!$D$362</f>
        <v>0</v>
      </c>
      <c r="I33" s="99">
        <f>MAY!$D$362</f>
        <v>0</v>
      </c>
      <c r="J33" s="99">
        <f>JUN!$D$362</f>
        <v>0</v>
      </c>
      <c r="K33" s="99">
        <f>JUL!$D$362</f>
        <v>0</v>
      </c>
      <c r="L33" s="99">
        <f>AGO!$D$362</f>
        <v>0</v>
      </c>
      <c r="M33" s="99">
        <f>SEP!$D$362</f>
        <v>0</v>
      </c>
      <c r="N33" s="99">
        <f>OCT!$D$362</f>
        <v>0</v>
      </c>
      <c r="O33" s="99">
        <f>NOV!$D$362</f>
        <v>0</v>
      </c>
      <c r="P33" s="214">
        <f>DIC!$D$362</f>
        <v>0</v>
      </c>
    </row>
    <row r="34" spans="1:16" ht="15">
      <c r="A34" s="14"/>
      <c r="B34" s="205">
        <v>21</v>
      </c>
      <c r="C34" s="189" t="s">
        <v>342</v>
      </c>
      <c r="D34" s="71" t="s">
        <v>218</v>
      </c>
      <c r="E34" s="101">
        <f>ENERO!$D$382</f>
        <v>0</v>
      </c>
      <c r="F34" s="101">
        <f>FEB!$D$382</f>
        <v>0</v>
      </c>
      <c r="G34" s="101">
        <f>MAR!$D$382</f>
        <v>0</v>
      </c>
      <c r="H34" s="101">
        <f>ABR!$D$382</f>
        <v>0</v>
      </c>
      <c r="I34" s="101">
        <f>MAY!$D$382</f>
        <v>0</v>
      </c>
      <c r="J34" s="101">
        <f>JUN!$D$382</f>
        <v>0</v>
      </c>
      <c r="K34" s="101">
        <f>JUL!$D$382</f>
        <v>0</v>
      </c>
      <c r="L34" s="101">
        <f>AGO!$D$382</f>
        <v>0</v>
      </c>
      <c r="M34" s="101">
        <f>SEP!$D$382</f>
        <v>0</v>
      </c>
      <c r="N34" s="101">
        <f>OCT!$D$382</f>
        <v>0</v>
      </c>
      <c r="O34" s="101">
        <f>NOV!$D$382</f>
        <v>0</v>
      </c>
      <c r="P34" s="215">
        <f>DIC!$D$382</f>
        <v>0</v>
      </c>
    </row>
    <row r="35" spans="1:16" ht="18" customHeight="1">
      <c r="A35" s="14"/>
      <c r="B35" s="205">
        <v>22</v>
      </c>
      <c r="C35" s="190" t="s">
        <v>343</v>
      </c>
      <c r="D35" s="71" t="s">
        <v>218</v>
      </c>
      <c r="E35" s="102">
        <f>ENERO!$D$402</f>
        <v>0</v>
      </c>
      <c r="F35" s="102">
        <f>FEB!$D$402</f>
        <v>0</v>
      </c>
      <c r="G35" s="102">
        <f>MAR!$D$402</f>
        <v>0</v>
      </c>
      <c r="H35" s="102">
        <f>ABR!$D$402</f>
        <v>0</v>
      </c>
      <c r="I35" s="102">
        <f>MAY!$D$402</f>
        <v>0</v>
      </c>
      <c r="J35" s="102">
        <f>JUN!$D$402</f>
        <v>0</v>
      </c>
      <c r="K35" s="102">
        <f>JUL!$D$402</f>
        <v>0</v>
      </c>
      <c r="L35" s="102">
        <f>AGO!$D$402</f>
        <v>0</v>
      </c>
      <c r="M35" s="102">
        <f>SEP!$D$402</f>
        <v>0</v>
      </c>
      <c r="N35" s="102">
        <f>OCT!$D$402</f>
        <v>0</v>
      </c>
      <c r="O35" s="102">
        <f>NOV!$D$402</f>
        <v>0</v>
      </c>
      <c r="P35" s="216">
        <f>DIC!$D$402</f>
        <v>0</v>
      </c>
    </row>
    <row r="36" spans="1:16" ht="18" customHeight="1">
      <c r="A36" s="14"/>
      <c r="B36" s="207">
        <v>23</v>
      </c>
      <c r="C36" s="191" t="s">
        <v>344</v>
      </c>
      <c r="D36" s="71" t="s">
        <v>218</v>
      </c>
      <c r="E36" s="99">
        <f>ENERO!$D$422</f>
        <v>0</v>
      </c>
      <c r="F36" s="99">
        <f>FEB!$D$422</f>
        <v>0</v>
      </c>
      <c r="G36" s="99">
        <f>MAR!$D$422</f>
        <v>0</v>
      </c>
      <c r="H36" s="99">
        <f>ABR!$D$422</f>
        <v>0</v>
      </c>
      <c r="I36" s="99">
        <f>MAY!$D$422</f>
        <v>0</v>
      </c>
      <c r="J36" s="99">
        <f>JUN!$D$422</f>
        <v>0</v>
      </c>
      <c r="K36" s="99">
        <f>JUL!$D$422</f>
        <v>0</v>
      </c>
      <c r="L36" s="99">
        <f>AGO!$D$422</f>
        <v>0</v>
      </c>
      <c r="M36" s="99">
        <f>SEP!$D$422</f>
        <v>0</v>
      </c>
      <c r="N36" s="99">
        <f>OCT!$D$422</f>
        <v>0</v>
      </c>
      <c r="O36" s="99">
        <f>NOV!$D$422</f>
        <v>0</v>
      </c>
      <c r="P36" s="214">
        <f>DIC!$D$422</f>
        <v>0</v>
      </c>
    </row>
    <row r="37" spans="1:16" ht="18" customHeight="1">
      <c r="A37" s="14"/>
      <c r="B37" s="207">
        <v>24</v>
      </c>
      <c r="C37" s="191" t="s">
        <v>345</v>
      </c>
      <c r="D37" s="71" t="s">
        <v>218</v>
      </c>
      <c r="E37" s="99">
        <f>ENERO!$D$442</f>
        <v>0</v>
      </c>
      <c r="F37" s="99">
        <f>FEB!$D$442</f>
        <v>0</v>
      </c>
      <c r="G37" s="99">
        <f>MAR!$D$442</f>
        <v>0</v>
      </c>
      <c r="H37" s="99">
        <f>ABR!$D$442</f>
        <v>0</v>
      </c>
      <c r="I37" s="99">
        <f>MAY!$D$442</f>
        <v>0</v>
      </c>
      <c r="J37" s="99">
        <f>JUN!$D$442</f>
        <v>0</v>
      </c>
      <c r="K37" s="99">
        <f>JUL!$D$442</f>
        <v>0</v>
      </c>
      <c r="L37" s="99">
        <f>AGO!$D$442</f>
        <v>0</v>
      </c>
      <c r="M37" s="99">
        <f>SEP!$D$442</f>
        <v>0</v>
      </c>
      <c r="N37" s="99">
        <f>OCT!$D$442</f>
        <v>0</v>
      </c>
      <c r="O37" s="99">
        <f>NOV!$D$442</f>
        <v>0</v>
      </c>
      <c r="P37" s="214">
        <f>DIC!$D$442</f>
        <v>0</v>
      </c>
    </row>
    <row r="38" spans="1:16" ht="15">
      <c r="A38" s="14"/>
      <c r="B38" s="207">
        <v>25</v>
      </c>
      <c r="C38" s="191" t="s">
        <v>346</v>
      </c>
      <c r="D38" s="71" t="s">
        <v>218</v>
      </c>
      <c r="E38" s="99">
        <f>ENERO!$D$462</f>
        <v>0</v>
      </c>
      <c r="F38" s="99">
        <f>FEB!$D$462</f>
        <v>0</v>
      </c>
      <c r="G38" s="99">
        <f>MAR!$D$462</f>
        <v>0</v>
      </c>
      <c r="H38" s="99">
        <f>ABR!$D$462</f>
        <v>0</v>
      </c>
      <c r="I38" s="99">
        <f>MAY!$D$462</f>
        <v>0</v>
      </c>
      <c r="J38" s="99">
        <f>JUN!$D$462</f>
        <v>0</v>
      </c>
      <c r="K38" s="99">
        <f>JUL!$D$462</f>
        <v>0</v>
      </c>
      <c r="L38" s="99">
        <f>AGO!$D$462</f>
        <v>0</v>
      </c>
      <c r="M38" s="99">
        <f>SEP!$D$462</f>
        <v>0</v>
      </c>
      <c r="N38" s="99">
        <f>OCT!$D$462</f>
        <v>0</v>
      </c>
      <c r="O38" s="99">
        <f>NOV!$D$462</f>
        <v>0</v>
      </c>
      <c r="P38" s="214">
        <f>DIC!$D$462</f>
        <v>0</v>
      </c>
    </row>
    <row r="39" spans="1:16" ht="18" customHeight="1">
      <c r="A39" s="14"/>
      <c r="B39" s="207">
        <v>26</v>
      </c>
      <c r="C39" s="191" t="s">
        <v>347</v>
      </c>
      <c r="D39" s="71" t="s">
        <v>218</v>
      </c>
      <c r="E39" s="99">
        <f>ENERO!$D$482</f>
        <v>0</v>
      </c>
      <c r="F39" s="99">
        <f>FEB!$D$482</f>
        <v>0</v>
      </c>
      <c r="G39" s="99">
        <f>MAR!$D$482</f>
        <v>0</v>
      </c>
      <c r="H39" s="99">
        <f>ABR!$D$482</f>
        <v>0</v>
      </c>
      <c r="I39" s="99">
        <f>MAY!$D$482</f>
        <v>0</v>
      </c>
      <c r="J39" s="99">
        <f>JUN!$D$482</f>
        <v>0</v>
      </c>
      <c r="K39" s="99">
        <f>JUL!$D$482</f>
        <v>0</v>
      </c>
      <c r="L39" s="99">
        <f>AGO!$D$482</f>
        <v>0</v>
      </c>
      <c r="M39" s="99">
        <f>SEP!$D$482</f>
        <v>0</v>
      </c>
      <c r="N39" s="99">
        <f>OCT!$D$482</f>
        <v>0</v>
      </c>
      <c r="O39" s="99">
        <f>NOV!$D$482</f>
        <v>0</v>
      </c>
      <c r="P39" s="214">
        <f>DIC!$D$482</f>
        <v>0</v>
      </c>
    </row>
    <row r="40" spans="1:16" ht="18" customHeight="1">
      <c r="A40" s="14"/>
      <c r="B40" s="228" t="s">
        <v>248</v>
      </c>
      <c r="C40" s="229"/>
      <c r="D40" s="72"/>
      <c r="E40" s="19"/>
      <c r="F40" s="19"/>
      <c r="G40" s="19"/>
      <c r="H40" s="19"/>
      <c r="I40" s="19"/>
      <c r="J40" s="58"/>
      <c r="K40" s="19"/>
      <c r="L40" s="58"/>
      <c r="M40" s="19"/>
      <c r="N40" s="58"/>
      <c r="O40" s="58"/>
      <c r="P40" s="20"/>
    </row>
    <row r="41" spans="1:16" ht="15">
      <c r="A41" s="14"/>
      <c r="B41" s="226" t="s">
        <v>250</v>
      </c>
      <c r="C41" s="227"/>
      <c r="D41" s="73" t="s">
        <v>218</v>
      </c>
      <c r="E41" s="67">
        <v>0</v>
      </c>
      <c r="F41" s="21">
        <v>0</v>
      </c>
      <c r="G41" s="21">
        <v>0</v>
      </c>
      <c r="H41" s="21">
        <v>0</v>
      </c>
      <c r="I41" s="51">
        <v>0</v>
      </c>
      <c r="J41" s="21">
        <v>0</v>
      </c>
      <c r="K41" s="60">
        <v>0</v>
      </c>
      <c r="L41" s="21">
        <v>0</v>
      </c>
      <c r="M41" s="60">
        <v>0</v>
      </c>
      <c r="N41" s="21">
        <v>0</v>
      </c>
      <c r="O41" s="21">
        <v>0</v>
      </c>
      <c r="P41" s="55">
        <v>0</v>
      </c>
    </row>
    <row r="42" spans="1:16" ht="18" customHeight="1">
      <c r="A42" s="14"/>
      <c r="B42" s="226" t="s">
        <v>251</v>
      </c>
      <c r="C42" s="227"/>
      <c r="D42" s="73" t="s">
        <v>218</v>
      </c>
      <c r="E42" s="67">
        <v>0</v>
      </c>
      <c r="F42" s="21">
        <v>0</v>
      </c>
      <c r="G42" s="21">
        <v>0</v>
      </c>
      <c r="H42" s="21">
        <v>0</v>
      </c>
      <c r="I42" s="51">
        <v>0</v>
      </c>
      <c r="J42" s="21">
        <v>0</v>
      </c>
      <c r="K42" s="60">
        <v>0</v>
      </c>
      <c r="L42" s="21">
        <v>0</v>
      </c>
      <c r="M42" s="60">
        <v>0</v>
      </c>
      <c r="N42" s="21">
        <v>0</v>
      </c>
      <c r="O42" s="21">
        <v>0</v>
      </c>
      <c r="P42" s="55">
        <v>0</v>
      </c>
    </row>
    <row r="43" spans="1:16" ht="15">
      <c r="A43" s="14"/>
      <c r="B43" s="226" t="s">
        <v>252</v>
      </c>
      <c r="C43" s="227"/>
      <c r="D43" s="73" t="s">
        <v>218</v>
      </c>
      <c r="E43" s="67">
        <v>0</v>
      </c>
      <c r="F43" s="21">
        <v>0</v>
      </c>
      <c r="G43" s="21">
        <v>0</v>
      </c>
      <c r="H43" s="21">
        <v>0</v>
      </c>
      <c r="I43" s="51">
        <v>0</v>
      </c>
      <c r="J43" s="21">
        <v>0</v>
      </c>
      <c r="K43" s="60">
        <v>0</v>
      </c>
      <c r="L43" s="21">
        <v>0</v>
      </c>
      <c r="M43" s="60">
        <v>0</v>
      </c>
      <c r="N43" s="21">
        <v>0</v>
      </c>
      <c r="O43" s="21">
        <v>0</v>
      </c>
      <c r="P43" s="55">
        <v>0</v>
      </c>
    </row>
    <row r="44" spans="1:16" ht="12.75" customHeight="1">
      <c r="A44" s="14"/>
      <c r="B44" s="226" t="s">
        <v>253</v>
      </c>
      <c r="C44" s="227"/>
      <c r="D44" s="73" t="s">
        <v>218</v>
      </c>
      <c r="E44" s="67">
        <v>0</v>
      </c>
      <c r="F44" s="21">
        <v>0</v>
      </c>
      <c r="G44" s="21">
        <v>0</v>
      </c>
      <c r="H44" s="21">
        <v>0</v>
      </c>
      <c r="I44" s="51">
        <v>0</v>
      </c>
      <c r="J44" s="21">
        <v>0</v>
      </c>
      <c r="K44" s="60">
        <v>0</v>
      </c>
      <c r="L44" s="21">
        <v>0</v>
      </c>
      <c r="M44" s="60">
        <v>0</v>
      </c>
      <c r="N44" s="21">
        <v>0</v>
      </c>
      <c r="O44" s="21">
        <v>0</v>
      </c>
      <c r="P44" s="55">
        <v>0</v>
      </c>
    </row>
    <row r="45" spans="1:16" ht="16.5" customHeight="1">
      <c r="A45" s="14"/>
      <c r="B45" s="226" t="s">
        <v>254</v>
      </c>
      <c r="C45" s="227"/>
      <c r="D45" s="73" t="s">
        <v>218</v>
      </c>
      <c r="E45" s="67">
        <v>0</v>
      </c>
      <c r="F45" s="21">
        <v>0</v>
      </c>
      <c r="G45" s="21">
        <v>0</v>
      </c>
      <c r="H45" s="21">
        <v>0</v>
      </c>
      <c r="I45" s="51">
        <v>0</v>
      </c>
      <c r="J45" s="21">
        <v>0</v>
      </c>
      <c r="K45" s="60">
        <v>0</v>
      </c>
      <c r="L45" s="21">
        <v>0</v>
      </c>
      <c r="M45" s="60">
        <v>0</v>
      </c>
      <c r="N45" s="21">
        <v>0</v>
      </c>
      <c r="O45" s="21">
        <v>0</v>
      </c>
      <c r="P45" s="55">
        <v>0</v>
      </c>
    </row>
    <row r="46" spans="1:16" ht="15">
      <c r="B46" s="226" t="s">
        <v>240</v>
      </c>
      <c r="C46" s="227"/>
      <c r="D46" s="73" t="s">
        <v>218</v>
      </c>
      <c r="E46" s="67">
        <v>0</v>
      </c>
      <c r="F46" s="21">
        <v>0</v>
      </c>
      <c r="G46" s="21">
        <v>0</v>
      </c>
      <c r="H46" s="21">
        <v>0</v>
      </c>
      <c r="I46" s="51">
        <v>0</v>
      </c>
      <c r="J46" s="21">
        <v>0</v>
      </c>
      <c r="K46" s="60">
        <v>0</v>
      </c>
      <c r="L46" s="21">
        <v>0</v>
      </c>
      <c r="M46" s="60">
        <v>0</v>
      </c>
      <c r="N46" s="21">
        <v>0</v>
      </c>
      <c r="O46" s="21">
        <v>0</v>
      </c>
      <c r="P46" s="55">
        <v>0</v>
      </c>
    </row>
    <row r="47" spans="1:16" ht="15">
      <c r="B47" s="226" t="s">
        <v>257</v>
      </c>
      <c r="C47" s="227"/>
      <c r="D47" s="73" t="s">
        <v>219</v>
      </c>
      <c r="E47" s="68">
        <v>0</v>
      </c>
      <c r="F47" s="68">
        <v>0</v>
      </c>
      <c r="G47" s="68">
        <v>0</v>
      </c>
      <c r="H47" s="68">
        <v>0</v>
      </c>
      <c r="I47" s="68">
        <v>0</v>
      </c>
      <c r="J47" s="68">
        <v>0</v>
      </c>
      <c r="K47" s="68">
        <v>0</v>
      </c>
      <c r="L47" s="68">
        <v>0</v>
      </c>
      <c r="M47" s="68">
        <v>0</v>
      </c>
      <c r="N47" s="68">
        <v>0</v>
      </c>
      <c r="O47" s="68">
        <v>0</v>
      </c>
      <c r="P47" s="75">
        <v>0</v>
      </c>
    </row>
    <row r="48" spans="1:16" ht="15">
      <c r="B48" s="226" t="s">
        <v>255</v>
      </c>
      <c r="C48" s="227"/>
      <c r="D48" s="73" t="s">
        <v>219</v>
      </c>
      <c r="E48" s="68">
        <v>0</v>
      </c>
      <c r="F48" s="68">
        <v>0</v>
      </c>
      <c r="G48" s="68">
        <v>0</v>
      </c>
      <c r="H48" s="68">
        <v>0</v>
      </c>
      <c r="I48" s="68">
        <v>0</v>
      </c>
      <c r="J48" s="68">
        <v>0</v>
      </c>
      <c r="K48" s="68">
        <v>0</v>
      </c>
      <c r="L48" s="68">
        <v>0</v>
      </c>
      <c r="M48" s="68">
        <v>0</v>
      </c>
      <c r="N48" s="68">
        <v>0</v>
      </c>
      <c r="O48" s="68">
        <v>0</v>
      </c>
      <c r="P48" s="75">
        <v>0</v>
      </c>
    </row>
    <row r="49" spans="2:16" ht="15">
      <c r="B49" s="226" t="s">
        <v>258</v>
      </c>
      <c r="C49" s="227"/>
      <c r="D49" s="73" t="s">
        <v>219</v>
      </c>
      <c r="E49" s="68">
        <v>0</v>
      </c>
      <c r="F49" s="68">
        <v>0</v>
      </c>
      <c r="G49" s="68">
        <v>0</v>
      </c>
      <c r="H49" s="68">
        <v>0</v>
      </c>
      <c r="I49" s="68">
        <v>0</v>
      </c>
      <c r="J49" s="68">
        <v>0</v>
      </c>
      <c r="K49" s="68">
        <v>0</v>
      </c>
      <c r="L49" s="68">
        <v>0</v>
      </c>
      <c r="M49" s="68">
        <v>0</v>
      </c>
      <c r="N49" s="68">
        <v>0</v>
      </c>
      <c r="O49" s="68">
        <v>0</v>
      </c>
      <c r="P49" s="75">
        <v>0</v>
      </c>
    </row>
    <row r="50" spans="2:16" ht="15">
      <c r="B50" s="226" t="s">
        <v>259</v>
      </c>
      <c r="C50" s="227"/>
      <c r="D50" s="73" t="s">
        <v>219</v>
      </c>
      <c r="E50" s="68">
        <v>0</v>
      </c>
      <c r="F50" s="68">
        <v>0</v>
      </c>
      <c r="G50" s="68">
        <v>0</v>
      </c>
      <c r="H50" s="68">
        <v>0</v>
      </c>
      <c r="I50" s="68">
        <v>0</v>
      </c>
      <c r="J50" s="68">
        <v>0</v>
      </c>
      <c r="K50" s="68">
        <v>0</v>
      </c>
      <c r="L50" s="68">
        <v>0</v>
      </c>
      <c r="M50" s="68">
        <v>0</v>
      </c>
      <c r="N50" s="68">
        <v>0</v>
      </c>
      <c r="O50" s="68">
        <v>0</v>
      </c>
      <c r="P50" s="75">
        <v>0</v>
      </c>
    </row>
    <row r="51" spans="2:16" ht="15">
      <c r="B51" s="226" t="s">
        <v>256</v>
      </c>
      <c r="C51" s="227"/>
      <c r="D51" s="73" t="s">
        <v>218</v>
      </c>
      <c r="E51" s="67">
        <v>0</v>
      </c>
      <c r="F51" s="21">
        <v>0</v>
      </c>
      <c r="G51" s="21">
        <v>0</v>
      </c>
      <c r="H51" s="21">
        <v>0</v>
      </c>
      <c r="I51" s="51">
        <v>0</v>
      </c>
      <c r="J51" s="21">
        <v>0</v>
      </c>
      <c r="K51" s="60">
        <v>0</v>
      </c>
      <c r="L51" s="21">
        <v>0</v>
      </c>
      <c r="M51" s="60">
        <v>0</v>
      </c>
      <c r="N51" s="21">
        <v>0</v>
      </c>
      <c r="O51" s="21">
        <v>0</v>
      </c>
      <c r="P51" s="76">
        <v>0</v>
      </c>
    </row>
    <row r="52" spans="2:16" ht="15" hidden="1">
      <c r="B52" s="217"/>
      <c r="C52" s="64" t="s">
        <v>260</v>
      </c>
      <c r="D52" s="73" t="s">
        <v>219</v>
      </c>
      <c r="E52" s="67">
        <v>0</v>
      </c>
      <c r="F52" s="67">
        <v>0</v>
      </c>
      <c r="G52" s="67">
        <v>0</v>
      </c>
      <c r="H52" s="67">
        <v>0</v>
      </c>
      <c r="I52" s="67">
        <v>0</v>
      </c>
      <c r="J52" s="67">
        <v>0</v>
      </c>
      <c r="K52" s="67">
        <v>0</v>
      </c>
      <c r="L52" s="67">
        <v>0</v>
      </c>
      <c r="M52" s="67">
        <v>0</v>
      </c>
      <c r="N52" s="67">
        <v>0</v>
      </c>
      <c r="O52" s="67">
        <v>0</v>
      </c>
      <c r="P52" s="76">
        <v>0</v>
      </c>
    </row>
    <row r="53" spans="2:16" ht="15" hidden="1">
      <c r="B53" s="217"/>
      <c r="C53" s="64" t="s">
        <v>261</v>
      </c>
      <c r="D53" s="73" t="s">
        <v>219</v>
      </c>
      <c r="E53" s="68">
        <v>0</v>
      </c>
      <c r="F53" s="68">
        <v>0</v>
      </c>
      <c r="G53" s="68">
        <v>0</v>
      </c>
      <c r="H53" s="68">
        <v>0</v>
      </c>
      <c r="I53" s="68">
        <v>0</v>
      </c>
      <c r="J53" s="68">
        <v>0</v>
      </c>
      <c r="K53" s="68">
        <v>0</v>
      </c>
      <c r="L53" s="68">
        <v>0</v>
      </c>
      <c r="M53" s="68">
        <v>0</v>
      </c>
      <c r="N53" s="68">
        <v>0</v>
      </c>
      <c r="O53" s="68">
        <v>0</v>
      </c>
      <c r="P53" s="56">
        <v>0</v>
      </c>
    </row>
    <row r="54" spans="2:16" ht="15">
      <c r="B54" s="226" t="s">
        <v>262</v>
      </c>
      <c r="C54" s="227"/>
      <c r="D54" s="73" t="s">
        <v>219</v>
      </c>
      <c r="E54" s="68">
        <v>0</v>
      </c>
      <c r="F54" s="22">
        <v>0</v>
      </c>
      <c r="G54" s="22">
        <v>0</v>
      </c>
      <c r="H54" s="22">
        <v>0</v>
      </c>
      <c r="I54" s="52">
        <v>0</v>
      </c>
      <c r="J54" s="22">
        <v>0</v>
      </c>
      <c r="K54" s="61">
        <v>0</v>
      </c>
      <c r="L54" s="22">
        <v>0</v>
      </c>
      <c r="M54" s="61">
        <v>0</v>
      </c>
      <c r="N54" s="22">
        <v>0</v>
      </c>
      <c r="O54" s="22">
        <v>0</v>
      </c>
      <c r="P54" s="56">
        <v>0</v>
      </c>
    </row>
    <row r="55" spans="2:16" ht="15">
      <c r="B55" s="226" t="s">
        <v>245</v>
      </c>
      <c r="C55" s="227"/>
      <c r="D55" s="73" t="s">
        <v>219</v>
      </c>
      <c r="E55" s="68">
        <v>0</v>
      </c>
      <c r="F55" s="68">
        <v>0</v>
      </c>
      <c r="G55" s="68">
        <v>0</v>
      </c>
      <c r="H55" s="68">
        <v>0</v>
      </c>
      <c r="I55" s="68">
        <v>0</v>
      </c>
      <c r="J55" s="68">
        <v>0</v>
      </c>
      <c r="K55" s="68">
        <v>0</v>
      </c>
      <c r="L55" s="68">
        <v>0</v>
      </c>
      <c r="M55" s="68">
        <v>0</v>
      </c>
      <c r="N55" s="68">
        <v>0</v>
      </c>
      <c r="O55" s="68">
        <v>0</v>
      </c>
      <c r="P55" s="56">
        <v>0</v>
      </c>
    </row>
    <row r="56" spans="2:16" ht="15">
      <c r="B56" s="226" t="s">
        <v>230</v>
      </c>
      <c r="C56" s="227"/>
      <c r="D56" s="73" t="s">
        <v>219</v>
      </c>
      <c r="E56" s="68">
        <v>0</v>
      </c>
      <c r="F56" s="22">
        <v>0</v>
      </c>
      <c r="G56" s="22">
        <v>0</v>
      </c>
      <c r="H56" s="22">
        <v>0</v>
      </c>
      <c r="I56" s="52">
        <v>0</v>
      </c>
      <c r="J56" s="22">
        <v>0</v>
      </c>
      <c r="K56" s="61">
        <v>0</v>
      </c>
      <c r="L56" s="22">
        <v>0</v>
      </c>
      <c r="M56" s="61">
        <v>0</v>
      </c>
      <c r="N56" s="22">
        <v>0</v>
      </c>
      <c r="O56" s="22">
        <v>0</v>
      </c>
      <c r="P56" s="56">
        <v>0</v>
      </c>
    </row>
    <row r="57" spans="2:16" ht="15.75" thickBot="1">
      <c r="B57" s="218"/>
      <c r="C57" s="65"/>
      <c r="D57" s="74" t="s">
        <v>219</v>
      </c>
      <c r="E57" s="69">
        <v>0</v>
      </c>
      <c r="F57" s="23">
        <v>0</v>
      </c>
      <c r="G57" s="23">
        <v>0</v>
      </c>
      <c r="H57" s="23">
        <v>0</v>
      </c>
      <c r="I57" s="53">
        <v>0</v>
      </c>
      <c r="J57" s="23">
        <v>0</v>
      </c>
      <c r="K57" s="62">
        <v>0</v>
      </c>
      <c r="L57" s="23">
        <v>0</v>
      </c>
      <c r="M57" s="62">
        <v>0</v>
      </c>
      <c r="N57" s="23">
        <v>0</v>
      </c>
      <c r="O57" s="23">
        <v>0</v>
      </c>
      <c r="P57" s="57">
        <v>0</v>
      </c>
    </row>
    <row r="58" spans="2:16">
      <c r="C58" s="15"/>
      <c r="D58" s="24"/>
      <c r="E58" s="14"/>
      <c r="F58" s="14"/>
      <c r="G58" s="14"/>
      <c r="H58" s="14"/>
      <c r="I58" s="14"/>
      <c r="J58" s="14"/>
    </row>
    <row r="59" spans="2:16">
      <c r="C59" s="240"/>
      <c r="D59" s="240"/>
      <c r="E59" s="25"/>
      <c r="F59" s="14"/>
      <c r="G59" s="14"/>
      <c r="H59" s="14"/>
      <c r="I59" s="14"/>
      <c r="J59" s="14"/>
    </row>
    <row r="60" spans="2:16">
      <c r="C60" s="240"/>
      <c r="D60" s="240"/>
      <c r="E60" s="14"/>
      <c r="F60" s="14"/>
      <c r="G60" s="14"/>
      <c r="H60" s="14"/>
      <c r="I60" s="14"/>
      <c r="J60" s="14"/>
    </row>
  </sheetData>
  <mergeCells count="27">
    <mergeCell ref="C2:I2"/>
    <mergeCell ref="D3:I3"/>
    <mergeCell ref="D4:I4"/>
    <mergeCell ref="C59:D59"/>
    <mergeCell ref="C60:D60"/>
    <mergeCell ref="D7:D9"/>
    <mergeCell ref="D5:I5"/>
    <mergeCell ref="B56:C56"/>
    <mergeCell ref="B55:C55"/>
    <mergeCell ref="B54:C54"/>
    <mergeCell ref="B51:C51"/>
    <mergeCell ref="B50:C50"/>
    <mergeCell ref="B49:C49"/>
    <mergeCell ref="B48:C48"/>
    <mergeCell ref="B47:C47"/>
    <mergeCell ref="B46:C46"/>
    <mergeCell ref="B45:C45"/>
    <mergeCell ref="B44:C44"/>
    <mergeCell ref="B43:C43"/>
    <mergeCell ref="B42:C42"/>
    <mergeCell ref="B10:C10"/>
    <mergeCell ref="B7:C9"/>
    <mergeCell ref="B41:C41"/>
    <mergeCell ref="B40:C40"/>
    <mergeCell ref="B31:C31"/>
    <mergeCell ref="B16:C16"/>
    <mergeCell ref="B11:C11"/>
  </mergeCells>
  <phoneticPr fontId="7" type="noConversion"/>
  <pageMargins left="0.25" right="0.25" top="0.75" bottom="0.75" header="0.3" footer="0.3"/>
  <pageSetup scale="73" fitToWidth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889"/>
  <sheetViews>
    <sheetView topLeftCell="A52" workbookViewId="0">
      <selection activeCell="A52" sqref="A1:N1048576"/>
    </sheetView>
  </sheetViews>
  <sheetFormatPr baseColWidth="10" defaultRowHeight="12.75"/>
  <cols>
    <col min="1" max="1" width="17.85546875" style="27" customWidth="1"/>
    <col min="2" max="2" width="18" style="27" customWidth="1"/>
    <col min="3" max="3" width="3.28515625" style="27" bestFit="1" customWidth="1"/>
    <col min="4" max="4" width="14.28515625" style="27" customWidth="1"/>
    <col min="5" max="5" width="25.140625" style="27" bestFit="1" customWidth="1"/>
    <col min="6" max="6" width="14.85546875" style="27" bestFit="1" customWidth="1"/>
    <col min="7" max="10" width="14.85546875" style="27" customWidth="1"/>
    <col min="11" max="11" width="12.42578125" style="27" customWidth="1"/>
    <col min="12" max="16384" width="11.42578125" style="27"/>
  </cols>
  <sheetData>
    <row r="1" spans="1:15">
      <c r="A1" s="265" t="s">
        <v>228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7"/>
      <c r="O1" s="45"/>
    </row>
    <row r="2" spans="1:15">
      <c r="A2" s="268" t="s">
        <v>332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0"/>
      <c r="O2" s="45"/>
    </row>
    <row r="3" spans="1:15">
      <c r="A3" s="87"/>
      <c r="B3" s="28"/>
      <c r="C3" s="28"/>
      <c r="D3" s="28"/>
      <c r="E3" s="28"/>
      <c r="F3" s="28"/>
      <c r="G3" s="28"/>
      <c r="H3" s="28"/>
      <c r="I3" s="28"/>
      <c r="J3" s="28"/>
      <c r="K3" s="28"/>
      <c r="L3" s="29"/>
      <c r="M3" s="29"/>
      <c r="N3" s="81"/>
      <c r="O3" s="45"/>
    </row>
    <row r="4" spans="1:15" ht="15">
      <c r="A4" s="253" t="s">
        <v>306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5"/>
      <c r="O4" s="45"/>
    </row>
    <row r="5" spans="1:15" s="123" customFormat="1" ht="11.25">
      <c r="A5" s="120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121"/>
      <c r="O5" s="122"/>
    </row>
    <row r="6" spans="1:15">
      <c r="A6" s="88" t="s">
        <v>298</v>
      </c>
      <c r="B6" s="31"/>
      <c r="C6" s="31"/>
      <c r="D6" s="31"/>
      <c r="E6" s="28"/>
      <c r="F6" s="28"/>
      <c r="G6" s="28"/>
      <c r="H6" s="28"/>
      <c r="I6" s="28"/>
      <c r="J6" s="28"/>
      <c r="K6" s="28"/>
      <c r="L6" s="249"/>
      <c r="M6" s="249"/>
      <c r="N6" s="81"/>
      <c r="O6" s="45"/>
    </row>
    <row r="7" spans="1:15">
      <c r="A7" s="87"/>
      <c r="B7" s="28"/>
      <c r="C7" s="28"/>
      <c r="D7" s="28"/>
      <c r="E7" s="28"/>
      <c r="F7" s="28"/>
      <c r="G7" s="28"/>
      <c r="H7" s="140" t="s">
        <v>324</v>
      </c>
      <c r="I7" s="39"/>
      <c r="J7" s="39"/>
      <c r="K7" s="28"/>
      <c r="L7" s="28" t="s">
        <v>220</v>
      </c>
      <c r="M7" s="28"/>
      <c r="N7" s="79"/>
      <c r="O7" s="45"/>
    </row>
    <row r="8" spans="1:15" ht="12.75" customHeight="1">
      <c r="A8" s="260" t="s">
        <v>309</v>
      </c>
      <c r="B8" s="261"/>
      <c r="C8" s="261"/>
      <c r="D8" s="262"/>
      <c r="E8" s="262"/>
      <c r="F8" s="262"/>
      <c r="G8" s="184"/>
      <c r="H8" s="259" t="str">
        <f>+"El peso promedio de las cajas  vendidas fue de "&amp;VALUE(D11)&amp;" kg."</f>
        <v>El peso promedio de las cajas  vendidas fue de 0 kg.</v>
      </c>
      <c r="I8" s="259"/>
      <c r="J8" s="259"/>
      <c r="K8" s="28"/>
      <c r="L8" s="31"/>
      <c r="M8" s="31"/>
      <c r="N8" s="82"/>
      <c r="O8" s="45"/>
    </row>
    <row r="9" spans="1:15">
      <c r="A9" s="260"/>
      <c r="B9" s="261"/>
      <c r="C9" s="261"/>
      <c r="D9" s="262"/>
      <c r="E9" s="262"/>
      <c r="F9" s="262"/>
      <c r="G9" s="184"/>
      <c r="H9" s="259"/>
      <c r="I9" s="259"/>
      <c r="J9" s="259"/>
      <c r="K9" s="28"/>
      <c r="L9" s="31"/>
      <c r="M9" s="31"/>
      <c r="N9" s="82"/>
      <c r="O9" s="45"/>
    </row>
    <row r="10" spans="1:15">
      <c r="A10" s="186"/>
      <c r="B10" s="187"/>
      <c r="C10" s="187"/>
      <c r="D10" s="188"/>
      <c r="E10" s="188"/>
      <c r="F10" s="188"/>
      <c r="G10" s="188"/>
      <c r="H10" s="259"/>
      <c r="I10" s="259"/>
      <c r="J10" s="259"/>
      <c r="K10" s="28"/>
      <c r="L10" s="31"/>
      <c r="M10" s="31"/>
      <c r="N10" s="82"/>
      <c r="O10" s="45"/>
    </row>
    <row r="11" spans="1:15">
      <c r="A11" s="263" t="s">
        <v>299</v>
      </c>
      <c r="B11" s="264"/>
      <c r="C11" s="28" t="s">
        <v>221</v>
      </c>
      <c r="D11" s="130"/>
      <c r="E11" s="106"/>
      <c r="F11" s="32"/>
      <c r="G11" s="32"/>
      <c r="H11" s="259"/>
      <c r="I11" s="259"/>
      <c r="J11" s="259"/>
      <c r="K11" s="104"/>
      <c r="L11" s="31"/>
      <c r="M11" s="31"/>
      <c r="N11" s="82"/>
      <c r="O11" s="45"/>
    </row>
    <row r="12" spans="1:15">
      <c r="A12" s="87"/>
      <c r="B12" s="28"/>
      <c r="C12" s="28"/>
      <c r="D12" s="106"/>
      <c r="E12" s="106"/>
      <c r="F12" s="32"/>
      <c r="G12" s="32"/>
      <c r="H12" s="32"/>
      <c r="I12" s="32"/>
      <c r="J12" s="32"/>
      <c r="K12" s="105"/>
      <c r="L12" s="31"/>
      <c r="M12" s="31"/>
      <c r="N12" s="82"/>
      <c r="O12" s="45"/>
    </row>
    <row r="13" spans="1:15">
      <c r="A13" s="8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79"/>
      <c r="O13" s="45"/>
    </row>
    <row r="14" spans="1:15">
      <c r="A14" s="87"/>
      <c r="B14" s="28"/>
      <c r="C14" s="28"/>
      <c r="D14" s="45"/>
      <c r="E14" s="45"/>
      <c r="F14" s="45"/>
      <c r="G14" s="45"/>
      <c r="H14" s="45"/>
      <c r="I14" s="45"/>
      <c r="J14" s="45"/>
      <c r="K14" s="45"/>
      <c r="L14" s="28"/>
      <c r="M14" s="28"/>
      <c r="N14" s="79"/>
      <c r="O14" s="45"/>
    </row>
    <row r="15" spans="1:15">
      <c r="A15" s="89" t="s">
        <v>246</v>
      </c>
      <c r="B15" s="28"/>
      <c r="C15" s="28"/>
      <c r="D15" s="45"/>
      <c r="E15" s="45"/>
      <c r="F15" s="45"/>
      <c r="G15" s="45"/>
      <c r="H15" s="45"/>
      <c r="I15" s="45"/>
      <c r="J15" s="45"/>
      <c r="K15" s="45"/>
      <c r="L15" s="28"/>
      <c r="M15" s="28"/>
      <c r="N15" s="79"/>
      <c r="O15" s="45"/>
    </row>
    <row r="16" spans="1:15">
      <c r="A16" s="87"/>
      <c r="B16" s="28"/>
      <c r="C16" s="28"/>
      <c r="D16" s="33"/>
      <c r="E16" s="28"/>
      <c r="F16" s="28"/>
      <c r="G16" s="28"/>
      <c r="H16" s="28"/>
      <c r="I16" s="28"/>
      <c r="J16" s="28"/>
      <c r="K16" s="28"/>
      <c r="L16" s="28"/>
      <c r="M16" s="28"/>
      <c r="N16" s="79"/>
      <c r="O16" s="45"/>
    </row>
    <row r="17" spans="1:15">
      <c r="A17" s="8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79"/>
      <c r="O17" s="45"/>
    </row>
    <row r="18" spans="1:15">
      <c r="A18" s="88" t="s">
        <v>264</v>
      </c>
      <c r="B18" s="31"/>
      <c r="C18" s="31"/>
      <c r="D18" s="31"/>
      <c r="E18" s="28"/>
      <c r="F18" s="28"/>
      <c r="G18" s="28"/>
      <c r="H18" s="28"/>
      <c r="I18" s="28"/>
      <c r="J18" s="28"/>
      <c r="K18" s="28"/>
      <c r="L18" s="249"/>
      <c r="M18" s="249"/>
      <c r="N18" s="81"/>
      <c r="O18" s="45"/>
    </row>
    <row r="19" spans="1:15">
      <c r="A19" s="87"/>
      <c r="B19" s="28"/>
      <c r="C19" s="28"/>
      <c r="D19" s="28"/>
      <c r="E19" s="28"/>
      <c r="F19" s="28"/>
      <c r="G19" s="28"/>
      <c r="H19" s="140" t="s">
        <v>324</v>
      </c>
      <c r="I19" s="39"/>
      <c r="J19" s="39"/>
      <c r="K19" s="28"/>
      <c r="L19" s="28" t="s">
        <v>220</v>
      </c>
      <c r="M19" s="28"/>
      <c r="N19" s="79"/>
      <c r="O19" s="45"/>
    </row>
    <row r="20" spans="1:15" ht="12.75" customHeight="1">
      <c r="A20" s="260" t="s">
        <v>308</v>
      </c>
      <c r="B20" s="261"/>
      <c r="C20" s="261"/>
      <c r="D20" s="262"/>
      <c r="E20" s="262"/>
      <c r="F20" s="262"/>
      <c r="G20" s="184"/>
      <c r="H20" s="259" t="str">
        <f>+"Se ha vendido un "&amp;VALUE(D23*100)&amp;" de los kilos que se recolectaron."</f>
        <v>Se ha vendido un 0 de los kilos que se recolectaron.</v>
      </c>
      <c r="I20" s="259"/>
      <c r="J20" s="259"/>
      <c r="K20" s="28"/>
      <c r="L20" s="31"/>
      <c r="M20" s="31"/>
      <c r="N20" s="82"/>
      <c r="O20" s="45"/>
    </row>
    <row r="21" spans="1:15">
      <c r="A21" s="260"/>
      <c r="B21" s="261"/>
      <c r="C21" s="261"/>
      <c r="D21" s="262"/>
      <c r="E21" s="262"/>
      <c r="F21" s="262"/>
      <c r="G21" s="184"/>
      <c r="H21" s="259"/>
      <c r="I21" s="259"/>
      <c r="J21" s="259"/>
      <c r="K21" s="28"/>
      <c r="L21" s="31"/>
      <c r="M21" s="31"/>
      <c r="N21" s="82"/>
      <c r="O21" s="45"/>
    </row>
    <row r="22" spans="1:15">
      <c r="A22" s="186"/>
      <c r="B22" s="187"/>
      <c r="C22" s="187"/>
      <c r="D22" s="188"/>
      <c r="E22" s="188"/>
      <c r="F22" s="188"/>
      <c r="G22" s="188"/>
      <c r="H22" s="259"/>
      <c r="I22" s="259"/>
      <c r="J22" s="259"/>
      <c r="K22" s="28"/>
      <c r="L22" s="31"/>
      <c r="M22" s="31"/>
      <c r="N22" s="82"/>
      <c r="O22" s="45"/>
    </row>
    <row r="23" spans="1:15">
      <c r="A23" s="263" t="s">
        <v>269</v>
      </c>
      <c r="B23" s="264"/>
      <c r="C23" s="28" t="s">
        <v>221</v>
      </c>
      <c r="D23" s="158"/>
      <c r="E23" s="107"/>
      <c r="F23" s="32"/>
      <c r="G23" s="32"/>
      <c r="H23" s="259"/>
      <c r="I23" s="259"/>
      <c r="J23" s="259"/>
      <c r="K23" s="45"/>
      <c r="L23" s="31"/>
      <c r="M23" s="31"/>
      <c r="N23" s="82"/>
      <c r="O23" s="45"/>
    </row>
    <row r="24" spans="1:15">
      <c r="A24" s="87"/>
      <c r="B24" s="28"/>
      <c r="C24" s="28"/>
      <c r="D24" s="107"/>
      <c r="E24" s="107"/>
      <c r="F24" s="32"/>
      <c r="G24" s="32"/>
      <c r="H24" s="32"/>
      <c r="I24" s="32"/>
      <c r="J24" s="32"/>
      <c r="K24" s="95"/>
      <c r="L24" s="31"/>
      <c r="M24" s="31"/>
      <c r="N24" s="82"/>
      <c r="O24" s="45"/>
    </row>
    <row r="25" spans="1:15">
      <c r="A25" s="8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79"/>
      <c r="O25" s="45"/>
    </row>
    <row r="26" spans="1:15" ht="12.75" customHeight="1">
      <c r="A26" s="87"/>
      <c r="B26" s="28"/>
      <c r="C26" s="28"/>
      <c r="D26" s="45"/>
      <c r="E26" s="45"/>
      <c r="F26" s="45"/>
      <c r="G26" s="45"/>
      <c r="H26" s="45"/>
      <c r="I26" s="45"/>
      <c r="J26" s="45"/>
      <c r="K26" s="45"/>
      <c r="L26" s="28"/>
      <c r="M26" s="28"/>
      <c r="N26" s="79"/>
      <c r="O26" s="45"/>
    </row>
    <row r="27" spans="1:15">
      <c r="A27" s="89" t="s">
        <v>246</v>
      </c>
      <c r="B27" s="28"/>
      <c r="C27" s="28"/>
      <c r="D27" s="45"/>
      <c r="E27" s="45"/>
      <c r="F27" s="45"/>
      <c r="G27" s="45"/>
      <c r="H27" s="45"/>
      <c r="I27" s="45"/>
      <c r="J27" s="45"/>
      <c r="K27" s="45"/>
      <c r="L27" s="28"/>
      <c r="M27" s="28"/>
      <c r="N27" s="79"/>
      <c r="O27" s="45"/>
    </row>
    <row r="28" spans="1:15">
      <c r="A28" s="87"/>
      <c r="B28" s="28"/>
      <c r="C28" s="28"/>
      <c r="D28" s="33"/>
      <c r="E28" s="28"/>
      <c r="F28" s="28"/>
      <c r="G28" s="28"/>
      <c r="H28" s="28"/>
      <c r="I28" s="28"/>
      <c r="J28" s="28"/>
      <c r="K28" s="28"/>
      <c r="L28" s="28"/>
      <c r="M28" s="28"/>
      <c r="N28" s="79"/>
      <c r="O28" s="45"/>
    </row>
    <row r="29" spans="1:15">
      <c r="A29" s="8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79"/>
      <c r="O29" s="45"/>
    </row>
    <row r="30" spans="1:15">
      <c r="A30" s="90" t="s">
        <v>265</v>
      </c>
      <c r="B30" s="31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79"/>
      <c r="O30" s="45"/>
    </row>
    <row r="31" spans="1:15">
      <c r="A31" s="87"/>
      <c r="B31" s="28"/>
      <c r="C31" s="28"/>
      <c r="D31" s="28"/>
      <c r="E31" s="28"/>
      <c r="F31" s="28"/>
      <c r="G31" s="28"/>
      <c r="H31" s="140" t="s">
        <v>324</v>
      </c>
      <c r="I31" s="39"/>
      <c r="J31" s="39"/>
      <c r="K31" s="28"/>
      <c r="L31" s="28" t="s">
        <v>220</v>
      </c>
      <c r="M31" s="28"/>
      <c r="N31" s="79"/>
      <c r="O31" s="45"/>
    </row>
    <row r="32" spans="1:15" ht="12.75" customHeight="1">
      <c r="A32" s="260" t="s">
        <v>310</v>
      </c>
      <c r="B32" s="261"/>
      <c r="C32" s="261"/>
      <c r="D32" s="261"/>
      <c r="E32" s="261"/>
      <c r="F32" s="261"/>
      <c r="G32" s="183"/>
      <c r="H32" s="259" t="str">
        <f>+"Se venden en promedio en la semana "&amp;VALUE(D35)&amp;" días de recolecolección."</f>
        <v>Se venden en promedio en la semana 0 días de recolecolección.</v>
      </c>
      <c r="I32" s="259"/>
      <c r="J32" s="259"/>
      <c r="K32" s="84"/>
      <c r="L32" s="31"/>
      <c r="M32" s="31"/>
      <c r="N32" s="82"/>
      <c r="O32" s="45"/>
    </row>
    <row r="33" spans="1:15">
      <c r="A33" s="260"/>
      <c r="B33" s="261"/>
      <c r="C33" s="261"/>
      <c r="D33" s="261"/>
      <c r="E33" s="261"/>
      <c r="F33" s="261"/>
      <c r="G33" s="183"/>
      <c r="H33" s="259"/>
      <c r="I33" s="259"/>
      <c r="J33" s="259"/>
      <c r="K33" s="84"/>
      <c r="L33" s="31"/>
      <c r="M33" s="31"/>
      <c r="N33" s="82"/>
      <c r="O33" s="45"/>
    </row>
    <row r="34" spans="1:15">
      <c r="A34" s="87"/>
      <c r="B34" s="28"/>
      <c r="C34" s="28"/>
      <c r="D34" s="28"/>
      <c r="E34" s="28"/>
      <c r="F34" s="28"/>
      <c r="G34" s="28"/>
      <c r="H34" s="259"/>
      <c r="I34" s="259"/>
      <c r="J34" s="259"/>
      <c r="K34" s="28"/>
      <c r="L34" s="31"/>
      <c r="M34" s="31"/>
      <c r="N34" s="82"/>
      <c r="O34" s="45"/>
    </row>
    <row r="35" spans="1:15">
      <c r="A35" s="263" t="s">
        <v>270</v>
      </c>
      <c r="B35" s="264"/>
      <c r="C35" s="28" t="s">
        <v>238</v>
      </c>
      <c r="D35" s="159"/>
      <c r="E35" s="107"/>
      <c r="F35" s="32"/>
      <c r="G35" s="32"/>
      <c r="H35" s="259"/>
      <c r="I35" s="259"/>
      <c r="J35" s="259"/>
      <c r="K35" s="45"/>
      <c r="L35" s="31"/>
      <c r="M35" s="31"/>
      <c r="N35" s="82"/>
      <c r="O35" s="45"/>
    </row>
    <row r="36" spans="1:15">
      <c r="A36" s="87"/>
      <c r="B36" s="28"/>
      <c r="C36" s="28"/>
      <c r="D36" s="107"/>
      <c r="E36" s="107"/>
      <c r="F36" s="32"/>
      <c r="G36" s="32"/>
      <c r="H36" s="32"/>
      <c r="I36" s="32"/>
      <c r="J36" s="32"/>
      <c r="K36" s="97"/>
      <c r="L36" s="28"/>
      <c r="M36" s="28"/>
      <c r="N36" s="79"/>
      <c r="O36" s="45"/>
    </row>
    <row r="37" spans="1:15">
      <c r="A37" s="87"/>
      <c r="B37" s="28"/>
      <c r="C37" s="28"/>
      <c r="D37" s="28"/>
      <c r="E37" s="33"/>
      <c r="F37" s="28"/>
      <c r="G37" s="28"/>
      <c r="H37" s="28"/>
      <c r="I37" s="28"/>
      <c r="J37" s="28"/>
      <c r="K37" s="28"/>
      <c r="L37" s="28"/>
      <c r="M37" s="28"/>
      <c r="N37" s="79"/>
      <c r="O37" s="45"/>
    </row>
    <row r="38" spans="1:15">
      <c r="A38" s="47"/>
      <c r="B38" s="28"/>
      <c r="C38" s="28"/>
      <c r="D38" s="45"/>
      <c r="E38" s="45"/>
      <c r="F38" s="45"/>
      <c r="G38" s="45"/>
      <c r="H38" s="45"/>
      <c r="I38" s="45"/>
      <c r="J38" s="45"/>
      <c r="K38" s="45"/>
      <c r="L38" s="28"/>
      <c r="M38" s="28"/>
      <c r="N38" s="79"/>
      <c r="O38" s="45"/>
    </row>
    <row r="39" spans="1:15">
      <c r="A39" s="89" t="s">
        <v>246</v>
      </c>
      <c r="B39" s="28"/>
      <c r="C39" s="28"/>
      <c r="D39" s="45"/>
      <c r="E39" s="45"/>
      <c r="F39" s="45"/>
      <c r="G39" s="45"/>
      <c r="H39" s="45"/>
      <c r="I39" s="45"/>
      <c r="J39" s="45"/>
      <c r="K39" s="45"/>
      <c r="L39" s="28"/>
      <c r="M39" s="28"/>
      <c r="N39" s="79"/>
      <c r="O39" s="45"/>
    </row>
    <row r="40" spans="1:15">
      <c r="A40" s="87"/>
      <c r="B40" s="28"/>
      <c r="C40" s="28"/>
      <c r="D40" s="45"/>
      <c r="E40" s="45"/>
      <c r="F40" s="32"/>
      <c r="G40" s="32"/>
      <c r="H40" s="32"/>
      <c r="I40" s="32"/>
      <c r="J40" s="32"/>
      <c r="K40" s="49"/>
      <c r="L40" s="28"/>
      <c r="M40" s="28"/>
      <c r="N40" s="79"/>
      <c r="O40" s="45"/>
    </row>
    <row r="41" spans="1:15">
      <c r="A41" s="8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79"/>
      <c r="O41" s="45"/>
    </row>
    <row r="42" spans="1:15">
      <c r="A42" s="88" t="s">
        <v>266</v>
      </c>
      <c r="B42" s="31"/>
      <c r="C42" s="31"/>
      <c r="D42" s="31"/>
      <c r="E42" s="28"/>
      <c r="F42" s="28"/>
      <c r="G42" s="28"/>
      <c r="H42" s="28"/>
      <c r="I42" s="28"/>
      <c r="J42" s="28"/>
      <c r="K42" s="28"/>
      <c r="L42" s="249"/>
      <c r="M42" s="249"/>
      <c r="N42" s="81"/>
      <c r="O42" s="45"/>
    </row>
    <row r="43" spans="1:15">
      <c r="A43" s="87"/>
      <c r="B43" s="28"/>
      <c r="C43" s="28"/>
      <c r="D43" s="28"/>
      <c r="E43" s="28"/>
      <c r="F43" s="28"/>
      <c r="G43" s="28"/>
      <c r="H43" s="140" t="s">
        <v>324</v>
      </c>
      <c r="I43" s="39"/>
      <c r="J43" s="39"/>
      <c r="K43" s="28"/>
      <c r="L43" s="45"/>
      <c r="M43" s="45"/>
      <c r="N43" s="119"/>
      <c r="O43" s="45"/>
    </row>
    <row r="44" spans="1:15" ht="12.75" customHeight="1">
      <c r="A44" s="246" t="s">
        <v>311</v>
      </c>
      <c r="B44" s="247"/>
      <c r="C44" s="247"/>
      <c r="D44" s="248"/>
      <c r="E44" s="248"/>
      <c r="F44" s="248"/>
      <c r="G44" s="188"/>
      <c r="H44" s="259" t="str">
        <f>+"El costo del embalaje por caja es de $"&amp;VALUE(D47)&amp;"."</f>
        <v>El costo del embalaje por caja es de $0.</v>
      </c>
      <c r="I44" s="259"/>
      <c r="J44" s="259"/>
      <c r="K44" s="28"/>
      <c r="L44" s="28" t="s">
        <v>220</v>
      </c>
      <c r="M44" s="28"/>
      <c r="N44" s="79"/>
      <c r="O44" s="45"/>
    </row>
    <row r="45" spans="1:15">
      <c r="A45" s="246"/>
      <c r="B45" s="247"/>
      <c r="C45" s="247"/>
      <c r="D45" s="248"/>
      <c r="E45" s="248"/>
      <c r="F45" s="248"/>
      <c r="G45" s="188"/>
      <c r="H45" s="259"/>
      <c r="I45" s="259"/>
      <c r="J45" s="259"/>
      <c r="K45" s="28"/>
      <c r="L45" s="31"/>
      <c r="M45" s="31"/>
      <c r="N45" s="82"/>
      <c r="O45" s="45"/>
    </row>
    <row r="46" spans="1:15">
      <c r="A46" s="87"/>
      <c r="B46" s="28"/>
      <c r="C46" s="28"/>
      <c r="D46" s="28"/>
      <c r="E46" s="28"/>
      <c r="F46" s="28"/>
      <c r="G46" s="28"/>
      <c r="H46" s="259"/>
      <c r="I46" s="259"/>
      <c r="J46" s="259"/>
      <c r="K46" s="28"/>
      <c r="L46" s="31"/>
      <c r="M46" s="31"/>
      <c r="N46" s="82"/>
      <c r="O46" s="45"/>
    </row>
    <row r="47" spans="1:15">
      <c r="A47" s="87" t="s">
        <v>277</v>
      </c>
      <c r="B47" s="28"/>
      <c r="C47" s="28" t="s">
        <v>221</v>
      </c>
      <c r="D47" s="131"/>
      <c r="E47" s="107"/>
      <c r="F47" s="32"/>
      <c r="G47" s="32"/>
      <c r="H47" s="259"/>
      <c r="I47" s="259"/>
      <c r="J47" s="259"/>
      <c r="K47" s="28"/>
      <c r="L47" s="31"/>
      <c r="M47" s="31"/>
      <c r="N47" s="82"/>
      <c r="O47" s="45"/>
    </row>
    <row r="48" spans="1:15">
      <c r="A48" s="87"/>
      <c r="B48" s="28"/>
      <c r="C48" s="28"/>
      <c r="D48" s="107"/>
      <c r="E48" s="107"/>
      <c r="F48" s="32"/>
      <c r="G48" s="32"/>
      <c r="H48" s="32"/>
      <c r="I48" s="32"/>
      <c r="J48" s="32"/>
      <c r="K48" s="94"/>
      <c r="L48" s="31"/>
      <c r="M48" s="31"/>
      <c r="N48" s="82"/>
      <c r="O48" s="45"/>
    </row>
    <row r="49" spans="1:15">
      <c r="A49" s="87"/>
      <c r="B49" s="28"/>
      <c r="C49" s="28"/>
      <c r="D49" s="28"/>
      <c r="E49" s="28"/>
      <c r="F49" s="28"/>
      <c r="G49" s="28"/>
      <c r="H49" s="28"/>
      <c r="I49" s="28"/>
      <c r="J49" s="28"/>
      <c r="K49" s="37"/>
      <c r="L49" s="31"/>
      <c r="M49" s="31"/>
      <c r="N49" s="82"/>
      <c r="O49" s="45"/>
    </row>
    <row r="50" spans="1:15">
      <c r="A50" s="87"/>
      <c r="B50" s="28"/>
      <c r="C50" s="28"/>
      <c r="D50" s="28"/>
      <c r="E50" s="28"/>
      <c r="F50" s="45"/>
      <c r="G50" s="45"/>
      <c r="H50" s="45"/>
      <c r="I50" s="45"/>
      <c r="J50" s="45"/>
      <c r="K50" s="45"/>
      <c r="L50" s="28"/>
      <c r="M50" s="28"/>
      <c r="N50" s="79"/>
      <c r="O50" s="45"/>
    </row>
    <row r="51" spans="1:15">
      <c r="A51" s="89" t="s">
        <v>246</v>
      </c>
      <c r="B51" s="28"/>
      <c r="C51" s="28"/>
      <c r="D51" s="28"/>
      <c r="E51" s="28"/>
      <c r="F51" s="45"/>
      <c r="G51" s="45"/>
      <c r="H51" s="45"/>
      <c r="I51" s="45"/>
      <c r="J51" s="45"/>
      <c r="K51" s="45"/>
      <c r="L51" s="28"/>
      <c r="M51" s="28"/>
      <c r="N51" s="79"/>
      <c r="O51" s="45"/>
    </row>
    <row r="52" spans="1:15">
      <c r="A52" s="8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79"/>
      <c r="O52" s="45"/>
    </row>
    <row r="53" spans="1:15">
      <c r="A53" s="8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79"/>
      <c r="O53" s="45"/>
    </row>
    <row r="54" spans="1:15" ht="15">
      <c r="A54" s="256" t="s">
        <v>305</v>
      </c>
      <c r="B54" s="257"/>
      <c r="C54" s="257"/>
      <c r="D54" s="257"/>
      <c r="E54" s="257"/>
      <c r="F54" s="257"/>
      <c r="G54" s="257"/>
      <c r="H54" s="257"/>
      <c r="I54" s="257"/>
      <c r="J54" s="257"/>
      <c r="K54" s="257"/>
      <c r="L54" s="257"/>
      <c r="M54" s="257"/>
      <c r="N54" s="258"/>
      <c r="O54" s="45"/>
    </row>
    <row r="55" spans="1:15">
      <c r="A55" s="124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6"/>
      <c r="O55" s="45"/>
    </row>
    <row r="56" spans="1:15">
      <c r="A56" s="88" t="s">
        <v>330</v>
      </c>
      <c r="B56" s="31"/>
      <c r="C56" s="31"/>
      <c r="D56" s="31"/>
      <c r="E56" s="28"/>
      <c r="F56" s="28"/>
      <c r="G56" s="28"/>
      <c r="H56" s="28"/>
      <c r="I56" s="28"/>
      <c r="J56" s="28"/>
      <c r="K56" s="28"/>
      <c r="L56" s="249"/>
      <c r="M56" s="249"/>
      <c r="N56" s="81"/>
      <c r="O56" s="45"/>
    </row>
    <row r="57" spans="1:15">
      <c r="A57" s="10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185"/>
      <c r="M57" s="185"/>
      <c r="N57" s="81"/>
      <c r="O57" s="45"/>
    </row>
    <row r="58" spans="1:15" ht="12.75" customHeight="1">
      <c r="A58" s="260" t="s">
        <v>312</v>
      </c>
      <c r="B58" s="261"/>
      <c r="C58" s="261"/>
      <c r="D58" s="262"/>
      <c r="E58" s="262"/>
      <c r="F58" s="262"/>
      <c r="G58" s="184"/>
      <c r="H58" s="184"/>
      <c r="I58" s="184"/>
      <c r="J58" s="184"/>
      <c r="K58" s="28"/>
      <c r="L58" s="28"/>
      <c r="M58" s="28"/>
      <c r="N58" s="79"/>
      <c r="O58" s="45"/>
    </row>
    <row r="59" spans="1:15">
      <c r="A59" s="260"/>
      <c r="B59" s="261"/>
      <c r="C59" s="261"/>
      <c r="D59" s="262"/>
      <c r="E59" s="262"/>
      <c r="F59" s="262"/>
      <c r="G59" s="184"/>
      <c r="H59" s="184"/>
      <c r="I59" s="184"/>
      <c r="J59" s="184"/>
      <c r="K59" s="28"/>
      <c r="L59" s="28"/>
      <c r="M59" s="28"/>
      <c r="N59" s="79"/>
      <c r="O59" s="45"/>
    </row>
    <row r="60" spans="1:15">
      <c r="A60" s="186"/>
      <c r="B60" s="187"/>
      <c r="C60" s="187"/>
      <c r="D60" s="188"/>
      <c r="E60" s="188"/>
      <c r="F60" s="188"/>
      <c r="G60" s="188"/>
      <c r="H60" s="188"/>
      <c r="I60" s="188"/>
      <c r="J60" s="188"/>
      <c r="K60" s="28"/>
      <c r="L60" s="28"/>
      <c r="M60" s="28"/>
      <c r="N60" s="79"/>
      <c r="O60" s="45"/>
    </row>
    <row r="61" spans="1:15">
      <c r="A61" s="87"/>
      <c r="B61" s="28"/>
      <c r="C61" s="28"/>
      <c r="D61" s="28"/>
      <c r="E61" s="182" t="s">
        <v>330</v>
      </c>
      <c r="F61" s="28"/>
      <c r="G61" s="28"/>
      <c r="H61" s="28"/>
      <c r="I61" s="28"/>
      <c r="J61" s="28"/>
      <c r="K61" s="28"/>
      <c r="L61" s="45"/>
      <c r="M61" s="28"/>
      <c r="N61" s="79"/>
      <c r="O61" s="45"/>
    </row>
    <row r="62" spans="1:15">
      <c r="A62" s="87"/>
      <c r="B62" s="28"/>
      <c r="C62" s="28"/>
      <c r="D62" s="28" t="s">
        <v>271</v>
      </c>
      <c r="E62" s="134"/>
      <c r="F62" s="28"/>
      <c r="G62" s="28"/>
      <c r="H62" s="28"/>
      <c r="I62" s="28"/>
      <c r="J62" s="28"/>
      <c r="K62" s="28"/>
      <c r="L62" s="28" t="s">
        <v>220</v>
      </c>
      <c r="M62" s="28"/>
      <c r="N62" s="79"/>
      <c r="O62" s="45"/>
    </row>
    <row r="63" spans="1:15">
      <c r="A63" s="87"/>
      <c r="B63" s="28"/>
      <c r="C63" s="28"/>
      <c r="D63" s="28" t="s">
        <v>272</v>
      </c>
      <c r="E63" s="134"/>
      <c r="F63" s="28"/>
      <c r="G63" s="28"/>
      <c r="H63" s="28"/>
      <c r="I63" s="28"/>
      <c r="J63" s="28"/>
      <c r="K63" s="28"/>
      <c r="L63" s="31"/>
      <c r="M63" s="31"/>
      <c r="N63" s="82"/>
      <c r="O63" s="45"/>
    </row>
    <row r="64" spans="1:15">
      <c r="A64" s="87"/>
      <c r="B64" s="28"/>
      <c r="C64" s="28"/>
      <c r="D64" s="28" t="s">
        <v>273</v>
      </c>
      <c r="E64" s="134"/>
      <c r="F64" s="28"/>
      <c r="G64" s="28"/>
      <c r="H64" s="28"/>
      <c r="I64" s="28"/>
      <c r="J64" s="28"/>
      <c r="K64" s="28"/>
      <c r="L64" s="31"/>
      <c r="M64" s="31"/>
      <c r="N64" s="82"/>
      <c r="O64" s="45"/>
    </row>
    <row r="65" spans="1:15">
      <c r="A65" s="87"/>
      <c r="B65" s="28"/>
      <c r="C65" s="28"/>
      <c r="D65" s="28" t="s">
        <v>274</v>
      </c>
      <c r="E65" s="134"/>
      <c r="F65" s="28"/>
      <c r="G65" s="28"/>
      <c r="H65" s="140" t="s">
        <v>324</v>
      </c>
      <c r="I65" s="39"/>
      <c r="J65" s="39"/>
      <c r="K65" s="28"/>
      <c r="L65" s="117"/>
      <c r="M65" s="117"/>
      <c r="N65" s="118"/>
      <c r="O65" s="45"/>
    </row>
    <row r="66" spans="1:15" ht="12.75" customHeight="1">
      <c r="A66" s="87"/>
      <c r="B66" s="28"/>
      <c r="C66" s="28"/>
      <c r="D66" s="28" t="s">
        <v>275</v>
      </c>
      <c r="E66" s="134"/>
      <c r="F66" s="28"/>
      <c r="G66" s="28"/>
      <c r="H66" s="259" t="str">
        <f>+"De las gallinas que hay en postura se han muerto un "&amp;VALUE(D69)&amp;"."</f>
        <v>De las gallinas que hay en postura se han muerto un 0.</v>
      </c>
      <c r="I66" s="259"/>
      <c r="J66" s="259"/>
      <c r="K66" s="30"/>
      <c r="L66" s="31"/>
      <c r="M66" s="31"/>
      <c r="N66" s="82"/>
      <c r="O66" s="45"/>
    </row>
    <row r="67" spans="1:15">
      <c r="A67" s="87"/>
      <c r="B67" s="28"/>
      <c r="C67" s="28"/>
      <c r="D67" s="28" t="s">
        <v>276</v>
      </c>
      <c r="E67" s="134"/>
      <c r="F67" s="28"/>
      <c r="G67" s="28"/>
      <c r="H67" s="259"/>
      <c r="I67" s="259"/>
      <c r="J67" s="259"/>
      <c r="K67" s="28"/>
      <c r="L67" s="31"/>
      <c r="M67" s="31"/>
      <c r="N67" s="82"/>
      <c r="O67" s="45"/>
    </row>
    <row r="68" spans="1:15">
      <c r="A68" s="47"/>
      <c r="B68" s="45"/>
      <c r="C68" s="45"/>
      <c r="D68" s="45"/>
      <c r="E68" s="93"/>
      <c r="F68" s="32"/>
      <c r="G68" s="32"/>
      <c r="H68" s="259"/>
      <c r="I68" s="259"/>
      <c r="J68" s="259"/>
      <c r="K68" s="45"/>
      <c r="L68" s="31"/>
      <c r="M68" s="31"/>
      <c r="N68" s="82"/>
      <c r="O68" s="45"/>
    </row>
    <row r="69" spans="1:15">
      <c r="A69" s="263" t="s">
        <v>330</v>
      </c>
      <c r="B69" s="264"/>
      <c r="C69" s="28" t="s">
        <v>221</v>
      </c>
      <c r="D69" s="135">
        <f>SUM(E62:E67)</f>
        <v>0</v>
      </c>
      <c r="E69" s="93"/>
      <c r="F69" s="32"/>
      <c r="G69" s="32"/>
      <c r="H69" s="259"/>
      <c r="I69" s="259"/>
      <c r="J69" s="259"/>
      <c r="K69" s="95"/>
      <c r="L69" s="31"/>
      <c r="M69" s="31"/>
      <c r="N69" s="82"/>
      <c r="O69" s="45"/>
    </row>
    <row r="70" spans="1:15">
      <c r="A70" s="87"/>
      <c r="B70" s="28"/>
      <c r="C70" s="28"/>
      <c r="D70" s="28"/>
      <c r="E70" s="28"/>
      <c r="F70" s="42"/>
      <c r="G70" s="42"/>
      <c r="H70" s="180"/>
      <c r="I70" s="42"/>
      <c r="J70" s="42"/>
      <c r="K70" s="28"/>
      <c r="L70" s="28"/>
      <c r="M70" s="28"/>
      <c r="N70" s="79"/>
      <c r="O70" s="45"/>
    </row>
    <row r="71" spans="1:15">
      <c r="A71" s="89" t="s">
        <v>247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79"/>
      <c r="O71" s="45"/>
    </row>
    <row r="72" spans="1:15">
      <c r="A72" s="8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79"/>
      <c r="O72" s="45"/>
    </row>
    <row r="73" spans="1:15">
      <c r="A73" s="87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79"/>
      <c r="O73" s="45"/>
    </row>
    <row r="74" spans="1:15">
      <c r="A74" s="88" t="s">
        <v>300</v>
      </c>
      <c r="B74" s="31"/>
      <c r="C74" s="31"/>
      <c r="D74" s="31"/>
      <c r="E74" s="28"/>
      <c r="F74" s="28"/>
      <c r="G74" s="28"/>
      <c r="H74" s="28"/>
      <c r="I74" s="28"/>
      <c r="J74" s="28"/>
      <c r="K74" s="28"/>
      <c r="L74" s="249"/>
      <c r="M74" s="249"/>
      <c r="N74" s="81"/>
      <c r="O74" s="45"/>
    </row>
    <row r="75" spans="1:15">
      <c r="A75" s="10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185"/>
      <c r="M75" s="185"/>
      <c r="N75" s="81"/>
      <c r="O75" s="45"/>
    </row>
    <row r="76" spans="1:15" ht="12.75" customHeight="1">
      <c r="A76" s="260" t="s">
        <v>312</v>
      </c>
      <c r="B76" s="261"/>
      <c r="C76" s="261"/>
      <c r="D76" s="262"/>
      <c r="E76" s="262"/>
      <c r="F76" s="262"/>
      <c r="G76" s="184"/>
      <c r="H76" s="184"/>
      <c r="I76" s="184"/>
      <c r="J76" s="184"/>
      <c r="K76" s="28"/>
      <c r="L76" s="28"/>
      <c r="M76" s="28"/>
      <c r="N76" s="79"/>
      <c r="O76" s="45"/>
    </row>
    <row r="77" spans="1:15">
      <c r="A77" s="260"/>
      <c r="B77" s="261"/>
      <c r="C77" s="261"/>
      <c r="D77" s="262"/>
      <c r="E77" s="262"/>
      <c r="F77" s="262"/>
      <c r="G77" s="184"/>
      <c r="H77" s="184"/>
      <c r="I77" s="184"/>
      <c r="J77" s="184"/>
      <c r="K77" s="28"/>
      <c r="L77" s="28"/>
      <c r="M77" s="28"/>
      <c r="N77" s="79"/>
      <c r="O77" s="45"/>
    </row>
    <row r="78" spans="1:15">
      <c r="A78" s="186"/>
      <c r="B78" s="187"/>
      <c r="C78" s="187"/>
      <c r="D78" s="188"/>
      <c r="E78" s="188"/>
      <c r="F78" s="188"/>
      <c r="G78" s="188"/>
      <c r="H78" s="188"/>
      <c r="I78" s="188"/>
      <c r="J78" s="188"/>
      <c r="K78" s="28"/>
      <c r="L78" s="28"/>
      <c r="M78" s="28"/>
      <c r="N78" s="79"/>
      <c r="O78" s="45"/>
    </row>
    <row r="79" spans="1:15">
      <c r="A79" s="87"/>
      <c r="B79" s="28"/>
      <c r="C79" s="28"/>
      <c r="D79" s="28"/>
      <c r="E79" s="182" t="s">
        <v>300</v>
      </c>
      <c r="F79" s="28"/>
      <c r="G79" s="28"/>
      <c r="H79" s="28"/>
      <c r="I79" s="28"/>
      <c r="J79" s="28"/>
      <c r="K79" s="28"/>
      <c r="L79" s="45"/>
      <c r="M79" s="28"/>
      <c r="N79" s="79"/>
      <c r="O79" s="45"/>
    </row>
    <row r="80" spans="1:15">
      <c r="A80" s="87"/>
      <c r="B80" s="28"/>
      <c r="C80" s="28"/>
      <c r="D80" s="28" t="s">
        <v>271</v>
      </c>
      <c r="E80" s="132"/>
      <c r="F80" s="28"/>
      <c r="G80" s="28"/>
      <c r="H80" s="28"/>
      <c r="I80" s="28"/>
      <c r="J80" s="28"/>
      <c r="K80" s="28"/>
      <c r="L80" s="28" t="s">
        <v>220</v>
      </c>
      <c r="M80" s="28"/>
      <c r="N80" s="79"/>
      <c r="O80" s="45"/>
    </row>
    <row r="81" spans="1:15">
      <c r="A81" s="87"/>
      <c r="B81" s="28"/>
      <c r="C81" s="28"/>
      <c r="D81" s="28" t="s">
        <v>272</v>
      </c>
      <c r="E81" s="132"/>
      <c r="F81" s="28"/>
      <c r="G81" s="28"/>
      <c r="H81" s="28"/>
      <c r="I81" s="28"/>
      <c r="J81" s="28"/>
      <c r="K81" s="28"/>
      <c r="L81" s="31"/>
      <c r="M81" s="31"/>
      <c r="N81" s="82"/>
      <c r="O81" s="45"/>
    </row>
    <row r="82" spans="1:15">
      <c r="A82" s="87"/>
      <c r="B82" s="28"/>
      <c r="C82" s="28"/>
      <c r="D82" s="28" t="s">
        <v>273</v>
      </c>
      <c r="E82" s="132"/>
      <c r="F82" s="28"/>
      <c r="G82" s="28"/>
      <c r="H82" s="28"/>
      <c r="I82" s="28"/>
      <c r="J82" s="28"/>
      <c r="K82" s="28"/>
      <c r="L82" s="31"/>
      <c r="M82" s="31"/>
      <c r="N82" s="82"/>
      <c r="O82" s="45"/>
    </row>
    <row r="83" spans="1:15">
      <c r="A83" s="87"/>
      <c r="B83" s="28"/>
      <c r="C83" s="28"/>
      <c r="D83" s="28" t="s">
        <v>274</v>
      </c>
      <c r="E83" s="132"/>
      <c r="F83" s="28"/>
      <c r="G83" s="28"/>
      <c r="H83" s="140" t="s">
        <v>324</v>
      </c>
      <c r="I83" s="39"/>
      <c r="J83" s="39"/>
      <c r="K83" s="28"/>
      <c r="L83" s="117"/>
      <c r="M83" s="117"/>
      <c r="N83" s="118"/>
      <c r="O83" s="45"/>
    </row>
    <row r="84" spans="1:15" ht="12.75" customHeight="1">
      <c r="A84" s="87"/>
      <c r="B84" s="28"/>
      <c r="C84" s="28"/>
      <c r="D84" s="28" t="s">
        <v>275</v>
      </c>
      <c r="E84" s="132"/>
      <c r="F84" s="28"/>
      <c r="G84" s="28"/>
      <c r="H84" s="259" t="str">
        <f>+"De las gallinas que hay en postura se han muerto un "&amp;VALUE(D87*100)&amp;"%."</f>
        <v>De las gallinas que hay en postura se han muerto un 0%.</v>
      </c>
      <c r="I84" s="259"/>
      <c r="J84" s="259"/>
      <c r="K84" s="30"/>
      <c r="L84" s="31"/>
      <c r="M84" s="31"/>
      <c r="N84" s="82"/>
      <c r="O84" s="45"/>
    </row>
    <row r="85" spans="1:15">
      <c r="A85" s="87"/>
      <c r="B85" s="28"/>
      <c r="C85" s="28"/>
      <c r="D85" s="28" t="s">
        <v>276</v>
      </c>
      <c r="E85" s="132"/>
      <c r="F85" s="28"/>
      <c r="G85" s="28"/>
      <c r="H85" s="259"/>
      <c r="I85" s="259"/>
      <c r="J85" s="259"/>
      <c r="K85" s="28"/>
      <c r="L85" s="31"/>
      <c r="M85" s="31"/>
      <c r="N85" s="82"/>
      <c r="O85" s="45"/>
    </row>
    <row r="86" spans="1:15">
      <c r="A86" s="47"/>
      <c r="B86" s="45"/>
      <c r="C86" s="45"/>
      <c r="D86" s="45"/>
      <c r="E86" s="93"/>
      <c r="F86" s="32"/>
      <c r="G86" s="32"/>
      <c r="H86" s="259"/>
      <c r="I86" s="259"/>
      <c r="J86" s="259"/>
      <c r="K86" s="45"/>
      <c r="L86" s="31"/>
      <c r="M86" s="31"/>
      <c r="N86" s="82"/>
      <c r="O86" s="45"/>
    </row>
    <row r="87" spans="1:15">
      <c r="A87" s="263" t="s">
        <v>300</v>
      </c>
      <c r="B87" s="264"/>
      <c r="C87" s="28" t="s">
        <v>221</v>
      </c>
      <c r="D87" s="133">
        <f>IF(SUM(E80:E85)=0,,AVERAGE(E80:E85))</f>
        <v>0</v>
      </c>
      <c r="E87" s="93"/>
      <c r="F87" s="32"/>
      <c r="G87" s="32"/>
      <c r="H87" s="259"/>
      <c r="I87" s="259"/>
      <c r="J87" s="259"/>
      <c r="K87" s="95"/>
      <c r="L87" s="31"/>
      <c r="M87" s="31"/>
      <c r="N87" s="82"/>
      <c r="O87" s="45"/>
    </row>
    <row r="88" spans="1:15">
      <c r="A88" s="87"/>
      <c r="B88" s="28"/>
      <c r="C88" s="28"/>
      <c r="D88" s="28"/>
      <c r="E88" s="28"/>
      <c r="F88" s="42"/>
      <c r="G88" s="42"/>
      <c r="H88" s="42"/>
      <c r="I88" s="42"/>
      <c r="J88" s="42"/>
      <c r="K88" s="28"/>
      <c r="L88" s="28"/>
      <c r="M88" s="28"/>
      <c r="N88" s="79"/>
      <c r="O88" s="45"/>
    </row>
    <row r="89" spans="1:15">
      <c r="A89" s="89" t="s">
        <v>247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79"/>
      <c r="O89" s="45"/>
    </row>
    <row r="90" spans="1:15">
      <c r="A90" s="87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79"/>
      <c r="O90" s="45"/>
    </row>
    <row r="91" spans="1:15">
      <c r="A91" s="87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79"/>
      <c r="O91" s="45"/>
    </row>
    <row r="92" spans="1:15">
      <c r="A92" s="88" t="s">
        <v>328</v>
      </c>
      <c r="B92" s="31"/>
      <c r="C92" s="31"/>
      <c r="D92" s="31"/>
      <c r="E92" s="28"/>
      <c r="F92" s="28"/>
      <c r="G92" s="28"/>
      <c r="H92" s="28"/>
      <c r="I92" s="28"/>
      <c r="J92" s="28"/>
      <c r="K92" s="28"/>
      <c r="L92" s="249"/>
      <c r="M92" s="249"/>
      <c r="N92" s="81"/>
      <c r="O92" s="45"/>
    </row>
    <row r="93" spans="1:15">
      <c r="A93" s="10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185"/>
      <c r="M93" s="185"/>
      <c r="N93" s="81"/>
      <c r="O93" s="45"/>
    </row>
    <row r="94" spans="1:15" ht="12.75" customHeight="1">
      <c r="A94" s="260" t="s">
        <v>326</v>
      </c>
      <c r="B94" s="261"/>
      <c r="C94" s="261"/>
      <c r="D94" s="262"/>
      <c r="E94" s="262"/>
      <c r="F94" s="262"/>
      <c r="G94" s="184"/>
      <c r="H94" s="184"/>
      <c r="I94" s="184"/>
      <c r="J94" s="184"/>
      <c r="K94" s="28"/>
      <c r="L94" s="28"/>
      <c r="M94" s="28"/>
      <c r="N94" s="79"/>
      <c r="O94" s="45"/>
    </row>
    <row r="95" spans="1:15">
      <c r="A95" s="260"/>
      <c r="B95" s="261"/>
      <c r="C95" s="261"/>
      <c r="D95" s="262"/>
      <c r="E95" s="262"/>
      <c r="F95" s="262"/>
      <c r="G95" s="184"/>
      <c r="H95" s="184"/>
      <c r="I95" s="184"/>
      <c r="J95" s="184"/>
      <c r="K95" s="28"/>
      <c r="L95" s="28"/>
      <c r="M95" s="28"/>
      <c r="N95" s="79"/>
      <c r="O95" s="45"/>
    </row>
    <row r="96" spans="1:15">
      <c r="A96" s="186"/>
      <c r="B96" s="187"/>
      <c r="C96" s="187"/>
      <c r="D96" s="188"/>
      <c r="E96" s="188"/>
      <c r="F96" s="188"/>
      <c r="G96" s="188"/>
      <c r="H96" s="188"/>
      <c r="I96" s="188"/>
      <c r="J96" s="188"/>
      <c r="K96" s="28"/>
      <c r="L96" s="28"/>
      <c r="M96" s="28"/>
      <c r="N96" s="79"/>
      <c r="O96" s="45"/>
    </row>
    <row r="97" spans="1:15">
      <c r="A97" s="87"/>
      <c r="B97" s="28"/>
      <c r="C97" s="28"/>
      <c r="D97" s="28"/>
      <c r="E97" s="182" t="s">
        <v>327</v>
      </c>
      <c r="F97" s="28"/>
      <c r="G97" s="28"/>
      <c r="H97" s="28"/>
      <c r="I97" s="28"/>
      <c r="J97" s="28"/>
      <c r="K97" s="28"/>
      <c r="L97" s="45"/>
      <c r="M97" s="28"/>
      <c r="N97" s="79"/>
      <c r="O97" s="45"/>
    </row>
    <row r="98" spans="1:15">
      <c r="A98" s="87"/>
      <c r="B98" s="28"/>
      <c r="C98" s="28"/>
      <c r="D98" s="28" t="s">
        <v>271</v>
      </c>
      <c r="E98" s="137"/>
      <c r="F98" s="28"/>
      <c r="G98" s="28"/>
      <c r="H98" s="28"/>
      <c r="I98" s="28"/>
      <c r="J98" s="28"/>
      <c r="K98" s="28"/>
      <c r="L98" s="28" t="s">
        <v>220</v>
      </c>
      <c r="M98" s="28"/>
      <c r="N98" s="79"/>
      <c r="O98" s="45"/>
    </row>
    <row r="99" spans="1:15">
      <c r="A99" s="87"/>
      <c r="B99" s="28"/>
      <c r="C99" s="28"/>
      <c r="D99" s="28" t="s">
        <v>272</v>
      </c>
      <c r="E99" s="137"/>
      <c r="F99" s="28"/>
      <c r="G99" s="28"/>
      <c r="H99" s="28"/>
      <c r="I99" s="28"/>
      <c r="J99" s="28"/>
      <c r="K99" s="28"/>
      <c r="L99" s="31"/>
      <c r="M99" s="31"/>
      <c r="N99" s="82"/>
      <c r="O99" s="45"/>
    </row>
    <row r="100" spans="1:15">
      <c r="A100" s="87"/>
      <c r="B100" s="28"/>
      <c r="C100" s="28"/>
      <c r="D100" s="28" t="s">
        <v>273</v>
      </c>
      <c r="E100" s="137"/>
      <c r="F100" s="28"/>
      <c r="G100" s="28"/>
      <c r="H100" s="28"/>
      <c r="I100" s="28"/>
      <c r="J100" s="28"/>
      <c r="K100" s="28"/>
      <c r="L100" s="31"/>
      <c r="M100" s="31"/>
      <c r="N100" s="82"/>
      <c r="O100" s="45"/>
    </row>
    <row r="101" spans="1:15">
      <c r="A101" s="87"/>
      <c r="B101" s="28"/>
      <c r="C101" s="28"/>
      <c r="D101" s="28" t="s">
        <v>274</v>
      </c>
      <c r="E101" s="137"/>
      <c r="F101" s="28"/>
      <c r="G101" s="28"/>
      <c r="H101" s="140" t="s">
        <v>324</v>
      </c>
      <c r="I101" s="39"/>
      <c r="J101" s="39"/>
      <c r="K101" s="28"/>
      <c r="L101" s="117"/>
      <c r="M101" s="117"/>
      <c r="N101" s="118"/>
      <c r="O101" s="45"/>
    </row>
    <row r="102" spans="1:15" ht="12.75" customHeight="1">
      <c r="A102" s="87"/>
      <c r="B102" s="28"/>
      <c r="C102" s="28"/>
      <c r="D102" s="28" t="s">
        <v>275</v>
      </c>
      <c r="E102" s="137"/>
      <c r="F102" s="28"/>
      <c r="G102" s="28"/>
      <c r="H102" s="259" t="str">
        <f>+"El costo invertido a las gallinas muertas fue de  $"&amp;VALUE(D105)&amp;"."</f>
        <v>El costo invertido a las gallinas muertas fue de  $0.</v>
      </c>
      <c r="I102" s="259"/>
      <c r="J102" s="259"/>
      <c r="K102" s="30"/>
      <c r="L102" s="31"/>
      <c r="M102" s="31"/>
      <c r="N102" s="82"/>
      <c r="O102" s="45"/>
    </row>
    <row r="103" spans="1:15">
      <c r="A103" s="87"/>
      <c r="B103" s="28"/>
      <c r="C103" s="28"/>
      <c r="D103" s="28" t="s">
        <v>276</v>
      </c>
      <c r="E103" s="137"/>
      <c r="F103" s="28"/>
      <c r="G103" s="28"/>
      <c r="H103" s="259"/>
      <c r="I103" s="259"/>
      <c r="J103" s="259"/>
      <c r="K103" s="28"/>
      <c r="L103" s="31"/>
      <c r="M103" s="31"/>
      <c r="N103" s="82"/>
      <c r="O103" s="45"/>
    </row>
    <row r="104" spans="1:15">
      <c r="A104" s="47"/>
      <c r="B104" s="45"/>
      <c r="C104" s="45"/>
      <c r="D104" s="45"/>
      <c r="E104" s="93"/>
      <c r="F104" s="32"/>
      <c r="G104" s="32"/>
      <c r="H104" s="259"/>
      <c r="I104" s="259"/>
      <c r="J104" s="259"/>
      <c r="K104" s="45"/>
      <c r="L104" s="31"/>
      <c r="M104" s="31"/>
      <c r="N104" s="82"/>
      <c r="O104" s="45"/>
    </row>
    <row r="105" spans="1:15">
      <c r="A105" s="263" t="s">
        <v>327</v>
      </c>
      <c r="B105" s="264"/>
      <c r="C105" s="28" t="s">
        <v>221</v>
      </c>
      <c r="D105" s="136">
        <f>SUM(E98:E103)</f>
        <v>0</v>
      </c>
      <c r="E105" s="93"/>
      <c r="F105" s="32"/>
      <c r="G105" s="32"/>
      <c r="H105" s="259"/>
      <c r="I105" s="259"/>
      <c r="J105" s="259"/>
      <c r="K105" s="95"/>
      <c r="L105" s="31"/>
      <c r="M105" s="31"/>
      <c r="N105" s="82"/>
      <c r="O105" s="45"/>
    </row>
    <row r="106" spans="1:15">
      <c r="A106" s="87"/>
      <c r="B106" s="28"/>
      <c r="C106" s="28"/>
      <c r="D106" s="28"/>
      <c r="E106" s="28"/>
      <c r="F106" s="42"/>
      <c r="G106" s="42"/>
      <c r="H106" s="42"/>
      <c r="I106" s="42"/>
      <c r="J106" s="42"/>
      <c r="K106" s="28"/>
      <c r="L106" s="28"/>
      <c r="M106" s="28"/>
      <c r="N106" s="79"/>
      <c r="O106" s="45"/>
    </row>
    <row r="107" spans="1:15">
      <c r="A107" s="89" t="s">
        <v>247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79"/>
      <c r="O107" s="45"/>
    </row>
    <row r="108" spans="1:15">
      <c r="A108" s="8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79"/>
      <c r="O108" s="45"/>
    </row>
    <row r="109" spans="1:15">
      <c r="A109" s="87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79"/>
      <c r="O109" s="45"/>
    </row>
    <row r="110" spans="1:15">
      <c r="A110" s="88" t="s">
        <v>263</v>
      </c>
      <c r="B110" s="31"/>
      <c r="C110" s="31"/>
      <c r="D110" s="31"/>
      <c r="E110" s="28"/>
      <c r="F110" s="28"/>
      <c r="G110" s="28"/>
      <c r="H110" s="28"/>
      <c r="I110" s="28"/>
      <c r="J110" s="28"/>
      <c r="K110" s="28"/>
      <c r="L110" s="249"/>
      <c r="M110" s="249"/>
      <c r="N110" s="81"/>
      <c r="O110" s="45"/>
    </row>
    <row r="111" spans="1:15">
      <c r="A111" s="10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185"/>
      <c r="M111" s="185"/>
      <c r="N111" s="81"/>
      <c r="O111" s="45"/>
    </row>
    <row r="112" spans="1:15" ht="12.75" customHeight="1">
      <c r="A112" s="260" t="s">
        <v>313</v>
      </c>
      <c r="B112" s="261"/>
      <c r="C112" s="261"/>
      <c r="D112" s="262"/>
      <c r="E112" s="262"/>
      <c r="F112" s="262"/>
      <c r="G112" s="184"/>
      <c r="H112" s="184"/>
      <c r="I112" s="184"/>
      <c r="J112" s="184"/>
      <c r="K112" s="28"/>
      <c r="L112" s="28"/>
      <c r="M112" s="28"/>
      <c r="N112" s="79"/>
      <c r="O112" s="45"/>
    </row>
    <row r="113" spans="1:15">
      <c r="A113" s="260"/>
      <c r="B113" s="261"/>
      <c r="C113" s="261"/>
      <c r="D113" s="262"/>
      <c r="E113" s="262"/>
      <c r="F113" s="262"/>
      <c r="G113" s="184"/>
      <c r="H113" s="184"/>
      <c r="I113" s="184"/>
      <c r="J113" s="184"/>
      <c r="K113" s="28"/>
      <c r="L113" s="28"/>
      <c r="M113" s="28"/>
      <c r="N113" s="79"/>
      <c r="O113" s="45"/>
    </row>
    <row r="114" spans="1:15">
      <c r="A114" s="186"/>
      <c r="B114" s="187"/>
      <c r="C114" s="187"/>
      <c r="D114" s="188"/>
      <c r="E114" s="188"/>
      <c r="F114" s="188"/>
      <c r="G114" s="188"/>
      <c r="H114" s="188"/>
      <c r="I114" s="188"/>
      <c r="J114" s="188"/>
      <c r="K114" s="28"/>
      <c r="L114" s="28"/>
      <c r="M114" s="28"/>
      <c r="N114" s="79"/>
      <c r="O114" s="45"/>
    </row>
    <row r="115" spans="1:15">
      <c r="A115" s="87"/>
      <c r="B115" s="28"/>
      <c r="C115" s="28"/>
      <c r="D115" s="28"/>
      <c r="E115" s="28" t="s">
        <v>301</v>
      </c>
      <c r="F115" s="28"/>
      <c r="G115" s="28"/>
      <c r="H115" s="28"/>
      <c r="I115" s="28"/>
      <c r="J115" s="28"/>
      <c r="K115" s="28"/>
      <c r="L115" s="28"/>
      <c r="M115" s="28"/>
      <c r="N115" s="79"/>
      <c r="O115" s="45"/>
    </row>
    <row r="116" spans="1:15">
      <c r="A116" s="87"/>
      <c r="B116" s="28"/>
      <c r="C116" s="28"/>
      <c r="D116" s="28" t="s">
        <v>271</v>
      </c>
      <c r="E116" s="134"/>
      <c r="F116" s="28"/>
      <c r="G116" s="28"/>
      <c r="H116" s="28"/>
      <c r="I116" s="28"/>
      <c r="J116" s="28"/>
      <c r="K116" s="28"/>
      <c r="L116" s="28"/>
      <c r="M116" s="28"/>
      <c r="N116" s="79"/>
      <c r="O116" s="45"/>
    </row>
    <row r="117" spans="1:15">
      <c r="A117" s="87"/>
      <c r="B117" s="28"/>
      <c r="C117" s="28"/>
      <c r="D117" s="28" t="s">
        <v>272</v>
      </c>
      <c r="E117" s="134"/>
      <c r="F117" s="28"/>
      <c r="G117" s="28"/>
      <c r="H117" s="28"/>
      <c r="I117" s="28"/>
      <c r="J117" s="28"/>
      <c r="K117" s="28"/>
      <c r="L117" s="28" t="s">
        <v>220</v>
      </c>
      <c r="M117" s="28"/>
      <c r="N117" s="79"/>
      <c r="O117" s="45"/>
    </row>
    <row r="118" spans="1:15">
      <c r="A118" s="87"/>
      <c r="B118" s="28"/>
      <c r="C118" s="28"/>
      <c r="D118" s="28" t="s">
        <v>273</v>
      </c>
      <c r="E118" s="134"/>
      <c r="F118" s="28"/>
      <c r="G118" s="28"/>
      <c r="H118" s="28"/>
      <c r="I118" s="28"/>
      <c r="J118" s="28"/>
      <c r="K118" s="28"/>
      <c r="L118" s="31"/>
      <c r="M118" s="31"/>
      <c r="N118" s="82"/>
      <c r="O118" s="45"/>
    </row>
    <row r="119" spans="1:15">
      <c r="A119" s="87"/>
      <c r="B119" s="28"/>
      <c r="C119" s="28"/>
      <c r="D119" s="28" t="s">
        <v>274</v>
      </c>
      <c r="E119" s="134"/>
      <c r="F119" s="28"/>
      <c r="G119" s="28"/>
      <c r="H119" s="140" t="s">
        <v>324</v>
      </c>
      <c r="I119" s="39"/>
      <c r="J119" s="39"/>
      <c r="K119" s="28"/>
      <c r="L119" s="31"/>
      <c r="M119" s="31"/>
      <c r="N119" s="82"/>
      <c r="O119" s="45"/>
    </row>
    <row r="120" spans="1:15" ht="12.75" customHeight="1">
      <c r="A120" s="87"/>
      <c r="B120" s="28"/>
      <c r="C120" s="28"/>
      <c r="D120" s="28" t="s">
        <v>275</v>
      </c>
      <c r="E120" s="134"/>
      <c r="F120" s="28"/>
      <c r="G120" s="28"/>
      <c r="H120" s="259" t="str">
        <f>+"El porcentaje de postura es de "&amp;VALUE(D123)&amp;"  huevos al día por gallina."</f>
        <v>El porcentaje de postura es de 0  huevos al día por gallina.</v>
      </c>
      <c r="I120" s="259"/>
      <c r="J120" s="259"/>
      <c r="K120" s="30"/>
      <c r="L120" s="31"/>
      <c r="M120" s="31"/>
      <c r="N120" s="82"/>
      <c r="O120" s="45"/>
    </row>
    <row r="121" spans="1:15">
      <c r="A121" s="87"/>
      <c r="B121" s="28"/>
      <c r="C121" s="28"/>
      <c r="D121" s="28" t="s">
        <v>276</v>
      </c>
      <c r="E121" s="134"/>
      <c r="F121" s="28"/>
      <c r="G121" s="28"/>
      <c r="H121" s="259"/>
      <c r="I121" s="259"/>
      <c r="J121" s="259"/>
      <c r="K121" s="28"/>
      <c r="L121" s="31"/>
      <c r="M121" s="31"/>
      <c r="N121" s="82"/>
      <c r="O121" s="45"/>
    </row>
    <row r="122" spans="1:15">
      <c r="A122" s="47"/>
      <c r="B122" s="45"/>
      <c r="C122" s="45"/>
      <c r="D122" s="93"/>
      <c r="E122" s="93"/>
      <c r="F122" s="32"/>
      <c r="G122" s="32"/>
      <c r="H122" s="259"/>
      <c r="I122" s="259"/>
      <c r="J122" s="259"/>
      <c r="K122" s="45"/>
      <c r="L122" s="31"/>
      <c r="M122" s="31"/>
      <c r="N122" s="82"/>
      <c r="O122" s="45"/>
    </row>
    <row r="123" spans="1:15">
      <c r="A123" s="263" t="s">
        <v>263</v>
      </c>
      <c r="B123" s="264"/>
      <c r="C123" s="28" t="s">
        <v>221</v>
      </c>
      <c r="D123" s="135">
        <f>IF(SUM(E116:E121)=0,,AVERAGE(E116:E121))</f>
        <v>0</v>
      </c>
      <c r="E123" s="93"/>
      <c r="F123" s="32"/>
      <c r="G123" s="32"/>
      <c r="H123" s="259"/>
      <c r="I123" s="259"/>
      <c r="J123" s="259"/>
      <c r="K123" s="96"/>
      <c r="L123" s="31"/>
      <c r="M123" s="31"/>
      <c r="N123" s="82"/>
      <c r="O123" s="45"/>
    </row>
    <row r="124" spans="1:15">
      <c r="A124" s="87"/>
      <c r="B124" s="28"/>
      <c r="C124" s="28"/>
      <c r="D124" s="28"/>
      <c r="E124" s="28"/>
      <c r="F124" s="42"/>
      <c r="G124" s="42"/>
      <c r="H124" s="42"/>
      <c r="I124" s="42"/>
      <c r="J124" s="42"/>
      <c r="K124" s="28"/>
      <c r="L124" s="28"/>
      <c r="M124" s="28"/>
      <c r="N124" s="79"/>
      <c r="O124" s="45"/>
    </row>
    <row r="125" spans="1:15">
      <c r="A125" s="89" t="s">
        <v>247</v>
      </c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79"/>
      <c r="O125" s="45"/>
    </row>
    <row r="126" spans="1:15">
      <c r="A126" s="87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79"/>
      <c r="O126" s="45"/>
    </row>
    <row r="127" spans="1:15">
      <c r="A127" s="87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79"/>
      <c r="O127" s="45"/>
    </row>
    <row r="128" spans="1:15">
      <c r="A128" s="88" t="s">
        <v>283</v>
      </c>
      <c r="B128" s="31"/>
      <c r="C128" s="31"/>
      <c r="D128" s="31"/>
      <c r="E128" s="28"/>
      <c r="F128" s="28"/>
      <c r="G128" s="28"/>
      <c r="H128" s="28"/>
      <c r="I128" s="28"/>
      <c r="J128" s="28"/>
      <c r="K128" s="28"/>
      <c r="L128" s="249"/>
      <c r="M128" s="249"/>
      <c r="N128" s="81"/>
      <c r="O128" s="45"/>
    </row>
    <row r="129" spans="1:15">
      <c r="A129" s="87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45"/>
      <c r="M129" s="45"/>
      <c r="N129" s="119"/>
      <c r="O129" s="45"/>
    </row>
    <row r="130" spans="1:15" ht="12.75" customHeight="1">
      <c r="A130" s="260" t="s">
        <v>314</v>
      </c>
      <c r="B130" s="261"/>
      <c r="C130" s="261"/>
      <c r="D130" s="262"/>
      <c r="E130" s="262"/>
      <c r="F130" s="262"/>
      <c r="G130" s="184"/>
      <c r="H130" s="184"/>
      <c r="I130" s="184"/>
      <c r="J130" s="184"/>
      <c r="K130" s="28"/>
      <c r="L130" s="45"/>
      <c r="M130" s="45"/>
      <c r="N130" s="119"/>
      <c r="O130" s="45"/>
    </row>
    <row r="131" spans="1:15">
      <c r="A131" s="260"/>
      <c r="B131" s="261"/>
      <c r="C131" s="261"/>
      <c r="D131" s="262"/>
      <c r="E131" s="262"/>
      <c r="F131" s="262"/>
      <c r="G131" s="184"/>
      <c r="H131" s="184"/>
      <c r="I131" s="184"/>
      <c r="J131" s="184"/>
      <c r="K131" s="28"/>
      <c r="L131" s="45"/>
      <c r="M131" s="45"/>
      <c r="N131" s="119"/>
      <c r="O131" s="45"/>
    </row>
    <row r="132" spans="1:15">
      <c r="A132" s="186"/>
      <c r="B132" s="187"/>
      <c r="C132" s="187"/>
      <c r="D132" s="188"/>
      <c r="E132" s="188"/>
      <c r="F132" s="188"/>
      <c r="G132" s="188"/>
      <c r="H132" s="188"/>
      <c r="I132" s="188"/>
      <c r="J132" s="188"/>
      <c r="K132" s="28"/>
      <c r="L132" s="45"/>
      <c r="M132" s="45"/>
      <c r="N132" s="119"/>
      <c r="O132" s="45"/>
    </row>
    <row r="133" spans="1:15">
      <c r="A133" s="186"/>
      <c r="B133" s="187"/>
      <c r="C133" s="187"/>
      <c r="D133" s="28"/>
      <c r="E133" s="28" t="s">
        <v>331</v>
      </c>
      <c r="F133" s="188"/>
      <c r="G133" s="188"/>
      <c r="H133" s="188"/>
      <c r="I133" s="188"/>
      <c r="J133" s="188"/>
      <c r="K133" s="28"/>
      <c r="L133" s="45"/>
      <c r="M133" s="45"/>
      <c r="N133" s="119"/>
      <c r="O133" s="45"/>
    </row>
    <row r="134" spans="1:15">
      <c r="A134" s="186"/>
      <c r="B134" s="187"/>
      <c r="C134" s="187"/>
      <c r="D134" s="28" t="s">
        <v>271</v>
      </c>
      <c r="E134" s="134"/>
      <c r="F134" s="188"/>
      <c r="G134" s="188"/>
      <c r="H134" s="188"/>
      <c r="I134" s="188"/>
      <c r="J134" s="188"/>
      <c r="K134" s="28"/>
      <c r="L134" s="45"/>
      <c r="M134" s="45"/>
      <c r="N134" s="119"/>
      <c r="O134" s="45"/>
    </row>
    <row r="135" spans="1:15">
      <c r="A135" s="186"/>
      <c r="B135" s="187"/>
      <c r="C135" s="187"/>
      <c r="D135" s="28" t="s">
        <v>272</v>
      </c>
      <c r="E135" s="134"/>
      <c r="F135" s="188"/>
      <c r="G135" s="188"/>
      <c r="H135" s="188"/>
      <c r="I135" s="188"/>
      <c r="J135" s="188"/>
      <c r="K135" s="28"/>
      <c r="L135" s="28" t="s">
        <v>220</v>
      </c>
      <c r="M135" s="28"/>
      <c r="N135" s="79"/>
      <c r="O135" s="45"/>
    </row>
    <row r="136" spans="1:15">
      <c r="A136" s="186"/>
      <c r="B136" s="187"/>
      <c r="C136" s="187"/>
      <c r="D136" s="28" t="s">
        <v>273</v>
      </c>
      <c r="E136" s="134"/>
      <c r="F136" s="188"/>
      <c r="G136" s="188"/>
      <c r="H136" s="188"/>
      <c r="I136" s="188"/>
      <c r="J136" s="188"/>
      <c r="K136" s="28"/>
      <c r="L136" s="31"/>
      <c r="M136" s="31"/>
      <c r="N136" s="82"/>
      <c r="O136" s="45"/>
    </row>
    <row r="137" spans="1:15">
      <c r="A137" s="186"/>
      <c r="B137" s="187"/>
      <c r="C137" s="187"/>
      <c r="D137" s="28" t="s">
        <v>274</v>
      </c>
      <c r="E137" s="134"/>
      <c r="F137" s="188"/>
      <c r="G137" s="188"/>
      <c r="H137" s="140" t="s">
        <v>324</v>
      </c>
      <c r="I137" s="39"/>
      <c r="J137" s="39"/>
      <c r="K137" s="28"/>
      <c r="L137" s="31"/>
      <c r="M137" s="31"/>
      <c r="N137" s="82"/>
      <c r="O137" s="45"/>
    </row>
    <row r="138" spans="1:15" ht="12.75" customHeight="1">
      <c r="A138" s="186"/>
      <c r="B138" s="187"/>
      <c r="C138" s="187"/>
      <c r="D138" s="28" t="s">
        <v>275</v>
      </c>
      <c r="E138" s="134"/>
      <c r="F138" s="188"/>
      <c r="G138" s="188"/>
      <c r="H138" s="259" t="str">
        <f>+"El peso en promedio de una caja recolectada es de "&amp;VALUE(D141)&amp;" KG."</f>
        <v>El peso en promedio de una caja recolectada es de 0 KG.</v>
      </c>
      <c r="I138" s="259"/>
      <c r="J138" s="259"/>
      <c r="K138" s="28"/>
      <c r="L138" s="31"/>
      <c r="M138" s="31"/>
      <c r="N138" s="82"/>
      <c r="O138" s="45"/>
    </row>
    <row r="139" spans="1:15">
      <c r="A139" s="186"/>
      <c r="B139" s="187"/>
      <c r="C139" s="187"/>
      <c r="D139" s="28" t="s">
        <v>276</v>
      </c>
      <c r="E139" s="134"/>
      <c r="F139" s="188"/>
      <c r="G139" s="188"/>
      <c r="H139" s="259"/>
      <c r="I139" s="259"/>
      <c r="J139" s="259"/>
      <c r="K139" s="28"/>
      <c r="L139" s="31"/>
      <c r="M139" s="31"/>
      <c r="N139" s="82"/>
      <c r="O139" s="45"/>
    </row>
    <row r="140" spans="1:15">
      <c r="A140" s="186"/>
      <c r="B140" s="187"/>
      <c r="C140" s="187"/>
      <c r="D140" s="188"/>
      <c r="E140" s="188"/>
      <c r="F140" s="188"/>
      <c r="G140" s="188"/>
      <c r="H140" s="259"/>
      <c r="I140" s="259"/>
      <c r="J140" s="259"/>
      <c r="K140" s="28"/>
      <c r="L140" s="31"/>
      <c r="M140" s="31"/>
      <c r="N140" s="82"/>
      <c r="O140" s="45"/>
    </row>
    <row r="141" spans="1:15">
      <c r="A141" s="263" t="s">
        <v>293</v>
      </c>
      <c r="B141" s="264"/>
      <c r="C141" s="28" t="s">
        <v>221</v>
      </c>
      <c r="D141" s="135">
        <f>IF(SUM(E134:E139)=0,,AVERAGE(E134:E139))</f>
        <v>0</v>
      </c>
      <c r="E141" s="93"/>
      <c r="F141" s="32"/>
      <c r="G141" s="32"/>
      <c r="H141" s="259"/>
      <c r="I141" s="259"/>
      <c r="J141" s="259"/>
      <c r="K141" s="104"/>
      <c r="L141" s="31"/>
      <c r="M141" s="31"/>
      <c r="N141" s="82"/>
      <c r="O141" s="45"/>
    </row>
    <row r="142" spans="1:15">
      <c r="A142" s="87"/>
      <c r="B142" s="28"/>
      <c r="C142" s="28"/>
      <c r="D142" s="93"/>
      <c r="E142" s="93"/>
      <c r="F142" s="32"/>
      <c r="G142" s="32"/>
      <c r="H142" s="32"/>
      <c r="I142" s="32"/>
      <c r="J142" s="32"/>
      <c r="K142" s="109"/>
      <c r="L142" s="28"/>
      <c r="M142" s="28"/>
      <c r="N142" s="79"/>
      <c r="O142" s="45"/>
    </row>
    <row r="143" spans="1:15">
      <c r="A143" s="87"/>
      <c r="B143" s="28"/>
      <c r="C143" s="28"/>
      <c r="D143" s="78"/>
      <c r="E143" s="182"/>
      <c r="F143" s="78"/>
      <c r="G143" s="78"/>
      <c r="H143" s="78"/>
      <c r="I143" s="78"/>
      <c r="J143" s="78"/>
      <c r="K143" s="110"/>
      <c r="L143" s="28"/>
      <c r="M143" s="28"/>
      <c r="N143" s="79"/>
      <c r="O143" s="45"/>
    </row>
    <row r="144" spans="1:15">
      <c r="A144" s="89" t="s">
        <v>246</v>
      </c>
      <c r="B144" s="28"/>
      <c r="C144" s="28"/>
      <c r="D144" s="28"/>
      <c r="E144" s="28"/>
      <c r="F144" s="78"/>
      <c r="G144" s="78"/>
      <c r="H144" s="78"/>
      <c r="I144" s="78"/>
      <c r="J144" s="78"/>
      <c r="K144" s="28"/>
      <c r="L144" s="28"/>
      <c r="M144" s="28"/>
      <c r="N144" s="79"/>
      <c r="O144" s="45"/>
    </row>
    <row r="145" spans="1:15">
      <c r="A145" s="87"/>
      <c r="B145" s="28"/>
      <c r="C145" s="28"/>
      <c r="D145" s="28"/>
      <c r="E145" s="28"/>
      <c r="F145" s="78"/>
      <c r="G145" s="78"/>
      <c r="H145" s="78"/>
      <c r="I145" s="78"/>
      <c r="J145" s="78"/>
      <c r="K145" s="77"/>
      <c r="L145" s="28"/>
      <c r="M145" s="28"/>
      <c r="N145" s="79"/>
      <c r="O145" s="45"/>
    </row>
    <row r="146" spans="1:15">
      <c r="A146" s="87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79"/>
      <c r="O146" s="45"/>
    </row>
    <row r="147" spans="1:15">
      <c r="A147" s="88" t="s">
        <v>282</v>
      </c>
      <c r="B147" s="31"/>
      <c r="C147" s="31"/>
      <c r="D147" s="31"/>
      <c r="E147" s="28"/>
      <c r="F147" s="28"/>
      <c r="G147" s="28"/>
      <c r="H147" s="28"/>
      <c r="I147" s="28"/>
      <c r="J147" s="28"/>
      <c r="K147" s="28"/>
      <c r="L147" s="28"/>
      <c r="M147" s="28"/>
      <c r="N147" s="79"/>
      <c r="O147" s="45"/>
    </row>
    <row r="148" spans="1:15">
      <c r="A148" s="10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79"/>
      <c r="O148" s="45"/>
    </row>
    <row r="149" spans="1:15" ht="12.75" customHeight="1">
      <c r="A149" s="246" t="s">
        <v>315</v>
      </c>
      <c r="B149" s="247"/>
      <c r="C149" s="247"/>
      <c r="D149" s="248"/>
      <c r="E149" s="248"/>
      <c r="F149" s="248"/>
      <c r="G149" s="188"/>
      <c r="H149" s="188"/>
      <c r="I149" s="188"/>
      <c r="J149" s="188"/>
      <c r="K149" s="28"/>
      <c r="L149" s="28"/>
      <c r="M149" s="28"/>
      <c r="N149" s="79"/>
      <c r="O149" s="45"/>
    </row>
    <row r="150" spans="1:15">
      <c r="A150" s="246"/>
      <c r="B150" s="247"/>
      <c r="C150" s="247"/>
      <c r="D150" s="248"/>
      <c r="E150" s="248"/>
      <c r="F150" s="248"/>
      <c r="G150" s="188"/>
      <c r="H150" s="188"/>
      <c r="I150" s="188"/>
      <c r="J150" s="188"/>
      <c r="K150" s="28"/>
      <c r="L150" s="28"/>
      <c r="M150" s="28"/>
      <c r="N150" s="79"/>
      <c r="O150" s="45"/>
    </row>
    <row r="151" spans="1:15">
      <c r="A151" s="186"/>
      <c r="B151" s="187"/>
      <c r="C151" s="187"/>
      <c r="D151" s="188"/>
      <c r="E151" s="188"/>
      <c r="F151" s="188"/>
      <c r="G151" s="188"/>
      <c r="H151" s="188"/>
      <c r="I151" s="188"/>
      <c r="J151" s="188"/>
      <c r="K151" s="28"/>
      <c r="L151" s="28"/>
      <c r="M151" s="28"/>
      <c r="N151" s="79"/>
      <c r="O151" s="45"/>
    </row>
    <row r="152" spans="1:15">
      <c r="A152" s="87"/>
      <c r="B152" s="28"/>
      <c r="C152" s="28"/>
      <c r="D152" s="28"/>
      <c r="E152" s="138" t="s">
        <v>281</v>
      </c>
      <c r="F152" s="28"/>
      <c r="G152" s="28"/>
      <c r="H152" s="28"/>
      <c r="I152" s="28"/>
      <c r="J152" s="28"/>
      <c r="K152" s="28"/>
      <c r="L152" s="28"/>
      <c r="M152" s="28"/>
      <c r="N152" s="79"/>
      <c r="O152" s="45"/>
    </row>
    <row r="153" spans="1:15">
      <c r="A153" s="87"/>
      <c r="B153" s="28"/>
      <c r="C153" s="28"/>
      <c r="D153" s="28" t="s">
        <v>271</v>
      </c>
      <c r="E153" s="134"/>
      <c r="F153" s="28"/>
      <c r="G153" s="28"/>
      <c r="H153" s="28"/>
      <c r="I153" s="28"/>
      <c r="J153" s="28"/>
      <c r="K153" s="28"/>
      <c r="L153" s="28"/>
      <c r="M153" s="28"/>
      <c r="N153" s="79"/>
      <c r="O153" s="45"/>
    </row>
    <row r="154" spans="1:15">
      <c r="A154" s="87"/>
      <c r="B154" s="28"/>
      <c r="C154" s="28"/>
      <c r="D154" s="28" t="s">
        <v>272</v>
      </c>
      <c r="E154" s="134"/>
      <c r="F154" s="28"/>
      <c r="G154" s="28"/>
      <c r="H154" s="28"/>
      <c r="I154" s="28"/>
      <c r="J154" s="28"/>
      <c r="K154" s="28"/>
      <c r="L154" s="28"/>
      <c r="M154" s="28"/>
      <c r="N154" s="79"/>
      <c r="O154" s="45"/>
    </row>
    <row r="155" spans="1:15">
      <c r="A155" s="87"/>
      <c r="B155" s="28"/>
      <c r="C155" s="28"/>
      <c r="D155" s="28" t="s">
        <v>273</v>
      </c>
      <c r="E155" s="134"/>
      <c r="F155" s="28"/>
      <c r="G155" s="28"/>
      <c r="H155" s="28"/>
      <c r="I155" s="28"/>
      <c r="J155" s="28"/>
      <c r="K155" s="28"/>
      <c r="L155" s="28"/>
      <c r="M155" s="28"/>
      <c r="N155" s="79"/>
      <c r="O155" s="45"/>
    </row>
    <row r="156" spans="1:15">
      <c r="A156" s="87"/>
      <c r="B156" s="28"/>
      <c r="C156" s="28"/>
      <c r="D156" s="28" t="s">
        <v>274</v>
      </c>
      <c r="E156" s="134"/>
      <c r="F156" s="28"/>
      <c r="G156" s="28"/>
      <c r="H156" s="140" t="s">
        <v>324</v>
      </c>
      <c r="I156" s="39"/>
      <c r="J156" s="39"/>
      <c r="K156" s="28"/>
      <c r="L156" s="28" t="s">
        <v>220</v>
      </c>
      <c r="M156" s="28"/>
      <c r="N156" s="79"/>
      <c r="O156" s="45"/>
    </row>
    <row r="157" spans="1:15" ht="12.75" customHeight="1">
      <c r="A157" s="87"/>
      <c r="B157" s="28"/>
      <c r="C157" s="28"/>
      <c r="D157" s="28" t="s">
        <v>275</v>
      </c>
      <c r="E157" s="134"/>
      <c r="F157" s="28"/>
      <c r="G157" s="28"/>
      <c r="H157" s="259" t="str">
        <f>+"Los kilos de alimento que consumío una gallina en el mes fue "&amp;VALUE(D160)&amp;" KG."</f>
        <v>Los kilos de alimento que consumío una gallina en el mes fue 0 KG.</v>
      </c>
      <c r="I157" s="259"/>
      <c r="J157" s="259"/>
      <c r="K157" s="28"/>
      <c r="L157" s="31"/>
      <c r="M157" s="31"/>
      <c r="N157" s="82"/>
      <c r="O157" s="45"/>
    </row>
    <row r="158" spans="1:15">
      <c r="A158" s="87"/>
      <c r="B158" s="28"/>
      <c r="C158" s="28"/>
      <c r="D158" s="28" t="s">
        <v>276</v>
      </c>
      <c r="E158" s="134"/>
      <c r="F158" s="28"/>
      <c r="G158" s="28"/>
      <c r="H158" s="259"/>
      <c r="I158" s="259"/>
      <c r="J158" s="259"/>
      <c r="K158" s="28"/>
      <c r="L158" s="31"/>
      <c r="M158" s="31"/>
      <c r="N158" s="82"/>
      <c r="O158" s="45"/>
    </row>
    <row r="159" spans="1:15">
      <c r="A159" s="87"/>
      <c r="B159" s="28"/>
      <c r="C159" s="28"/>
      <c r="D159" s="28"/>
      <c r="E159" s="28"/>
      <c r="F159" s="28"/>
      <c r="G159" s="28"/>
      <c r="H159" s="259"/>
      <c r="I159" s="259"/>
      <c r="J159" s="259"/>
      <c r="K159" s="28"/>
      <c r="L159" s="31"/>
      <c r="M159" s="31"/>
      <c r="N159" s="82"/>
      <c r="O159" s="45"/>
    </row>
    <row r="160" spans="1:15">
      <c r="A160" s="263" t="s">
        <v>282</v>
      </c>
      <c r="B160" s="264"/>
      <c r="C160" s="28" t="s">
        <v>221</v>
      </c>
      <c r="D160" s="135">
        <f>IF(SUM(E153:E158)=0,,AVERAGE(E153:E158))</f>
        <v>0</v>
      </c>
      <c r="E160" s="93"/>
      <c r="F160" s="93"/>
      <c r="G160" s="93"/>
      <c r="H160" s="259"/>
      <c r="I160" s="259"/>
      <c r="J160" s="259"/>
      <c r="K160" s="45"/>
      <c r="L160" s="31"/>
      <c r="M160" s="31"/>
      <c r="N160" s="82"/>
    </row>
    <row r="161" spans="1:14">
      <c r="A161" s="87"/>
      <c r="B161" s="28"/>
      <c r="C161" s="28"/>
      <c r="D161" s="93"/>
      <c r="E161" s="93"/>
      <c r="F161" s="111"/>
      <c r="G161" s="111"/>
      <c r="H161" s="111"/>
      <c r="I161" s="111"/>
      <c r="J161" s="111"/>
      <c r="K161" s="96"/>
      <c r="L161" s="31"/>
      <c r="M161" s="31"/>
      <c r="N161" s="82"/>
    </row>
    <row r="162" spans="1:14">
      <c r="A162" s="87"/>
      <c r="B162" s="28"/>
      <c r="C162" s="28"/>
      <c r="D162" s="182"/>
      <c r="E162" s="182"/>
      <c r="F162" s="182"/>
      <c r="G162" s="182"/>
      <c r="H162" s="182"/>
      <c r="I162" s="182"/>
      <c r="J162" s="182"/>
      <c r="K162" s="48"/>
      <c r="L162" s="31"/>
      <c r="M162" s="31"/>
      <c r="N162" s="82"/>
    </row>
    <row r="163" spans="1:14">
      <c r="A163" s="47"/>
      <c r="B163" s="28"/>
      <c r="C163" s="28"/>
      <c r="D163" s="28"/>
      <c r="E163" s="28"/>
      <c r="F163" s="33"/>
      <c r="G163" s="33"/>
      <c r="H163" s="33"/>
      <c r="I163" s="33"/>
      <c r="J163" s="33"/>
      <c r="K163" s="28"/>
      <c r="L163" s="28"/>
      <c r="M163" s="28"/>
      <c r="N163" s="79"/>
    </row>
    <row r="164" spans="1:14" ht="12.75" customHeight="1">
      <c r="A164" s="89" t="s">
        <v>246</v>
      </c>
      <c r="B164" s="39"/>
      <c r="C164" s="39"/>
      <c r="D164" s="28"/>
      <c r="E164" s="38"/>
      <c r="F164" s="33"/>
      <c r="G164" s="33"/>
      <c r="H164" s="33"/>
      <c r="I164" s="33"/>
      <c r="J164" s="33"/>
      <c r="K164" s="45"/>
      <c r="L164" s="39"/>
      <c r="M164" s="39"/>
      <c r="N164" s="80"/>
    </row>
    <row r="165" spans="1:14">
      <c r="A165" s="89"/>
      <c r="B165" s="39"/>
      <c r="C165" s="39"/>
      <c r="D165" s="28"/>
      <c r="E165" s="38"/>
      <c r="F165" s="33"/>
      <c r="G165" s="33"/>
      <c r="H165" s="33"/>
      <c r="I165" s="33"/>
      <c r="J165" s="33"/>
      <c r="K165" s="45"/>
      <c r="L165" s="39"/>
      <c r="M165" s="39"/>
      <c r="N165" s="80"/>
    </row>
    <row r="166" spans="1:14">
      <c r="A166" s="91"/>
      <c r="B166" s="39"/>
      <c r="C166" s="39"/>
      <c r="D166" s="28"/>
      <c r="E166" s="38"/>
      <c r="F166" s="33"/>
      <c r="G166" s="33"/>
      <c r="H166" s="33"/>
      <c r="I166" s="33"/>
      <c r="J166" s="33"/>
      <c r="K166" s="83"/>
      <c r="L166" s="39"/>
      <c r="M166" s="39"/>
      <c r="N166" s="80"/>
    </row>
    <row r="167" spans="1:14">
      <c r="A167" s="88" t="s">
        <v>292</v>
      </c>
      <c r="B167" s="31"/>
      <c r="C167" s="31"/>
      <c r="D167" s="31"/>
      <c r="E167" s="28"/>
      <c r="F167" s="28"/>
      <c r="G167" s="28"/>
      <c r="H167" s="28"/>
      <c r="I167" s="28"/>
      <c r="J167" s="28"/>
      <c r="K167" s="28"/>
      <c r="L167" s="249"/>
      <c r="M167" s="249"/>
      <c r="N167" s="81"/>
    </row>
    <row r="168" spans="1:14">
      <c r="A168" s="10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185"/>
      <c r="M168" s="185"/>
      <c r="N168" s="81"/>
    </row>
    <row r="169" spans="1:14" ht="12.75" customHeight="1">
      <c r="A169" s="260" t="s">
        <v>316</v>
      </c>
      <c r="B169" s="261"/>
      <c r="C169" s="261"/>
      <c r="D169" s="262"/>
      <c r="E169" s="262"/>
      <c r="F169" s="262"/>
      <c r="G169" s="184"/>
      <c r="H169" s="184"/>
      <c r="I169" s="184"/>
      <c r="J169" s="184"/>
      <c r="K169" s="28"/>
      <c r="L169" s="45"/>
      <c r="M169" s="28"/>
      <c r="N169" s="79"/>
    </row>
    <row r="170" spans="1:14">
      <c r="A170" s="260"/>
      <c r="B170" s="261"/>
      <c r="C170" s="261"/>
      <c r="D170" s="262"/>
      <c r="E170" s="262"/>
      <c r="F170" s="262"/>
      <c r="G170" s="184"/>
      <c r="H170" s="184"/>
      <c r="I170" s="184"/>
      <c r="J170" s="184"/>
      <c r="K170" s="28"/>
      <c r="L170" s="28"/>
      <c r="M170" s="28"/>
      <c r="N170" s="79"/>
    </row>
    <row r="171" spans="1:14">
      <c r="A171" s="186"/>
      <c r="B171" s="187"/>
      <c r="C171" s="187"/>
      <c r="D171" s="188"/>
      <c r="E171" s="188"/>
      <c r="F171" s="188"/>
      <c r="G171" s="188"/>
      <c r="H171" s="188"/>
      <c r="I171" s="188"/>
      <c r="J171" s="188"/>
      <c r="K171" s="28"/>
      <c r="L171" s="28"/>
      <c r="M171" s="28"/>
      <c r="N171" s="79"/>
    </row>
    <row r="172" spans="1:14">
      <c r="A172" s="87"/>
      <c r="B172" s="28"/>
      <c r="C172" s="28"/>
      <c r="D172" s="28"/>
      <c r="E172" s="28" t="s">
        <v>302</v>
      </c>
      <c r="F172" s="28"/>
      <c r="G172" s="28"/>
      <c r="H172" s="28"/>
      <c r="I172" s="28"/>
      <c r="J172" s="28"/>
      <c r="K172" s="28"/>
      <c r="L172" s="28"/>
      <c r="M172" s="28"/>
      <c r="N172" s="79"/>
    </row>
    <row r="173" spans="1:14">
      <c r="A173" s="87"/>
      <c r="B173" s="28"/>
      <c r="C173" s="28"/>
      <c r="D173" s="28" t="s">
        <v>271</v>
      </c>
      <c r="E173" s="137"/>
      <c r="F173" s="28"/>
      <c r="G173" s="28"/>
      <c r="H173" s="28"/>
      <c r="I173" s="28"/>
      <c r="J173" s="28"/>
      <c r="K173" s="28"/>
      <c r="L173" s="28"/>
      <c r="M173" s="28"/>
      <c r="N173" s="79"/>
    </row>
    <row r="174" spans="1:14">
      <c r="A174" s="87"/>
      <c r="B174" s="28"/>
      <c r="C174" s="28"/>
      <c r="D174" s="28" t="s">
        <v>272</v>
      </c>
      <c r="E174" s="137"/>
      <c r="F174" s="28"/>
      <c r="G174" s="28"/>
      <c r="H174" s="28"/>
      <c r="I174" s="28"/>
      <c r="J174" s="28"/>
      <c r="K174" s="28"/>
      <c r="L174" s="28"/>
      <c r="M174" s="28"/>
      <c r="N174" s="79"/>
    </row>
    <row r="175" spans="1:14">
      <c r="A175" s="87"/>
      <c r="B175" s="28"/>
      <c r="C175" s="28"/>
      <c r="D175" s="28" t="s">
        <v>273</v>
      </c>
      <c r="E175" s="137"/>
      <c r="F175" s="28"/>
      <c r="G175" s="28"/>
      <c r="H175" s="28"/>
      <c r="I175" s="28"/>
      <c r="J175" s="28"/>
      <c r="K175" s="28"/>
      <c r="L175" s="28"/>
      <c r="M175" s="28"/>
      <c r="N175" s="79"/>
    </row>
    <row r="176" spans="1:14">
      <c r="A176" s="87"/>
      <c r="B176" s="28"/>
      <c r="C176" s="28"/>
      <c r="D176" s="28" t="s">
        <v>274</v>
      </c>
      <c r="E176" s="137"/>
      <c r="F176" s="28"/>
      <c r="G176" s="28"/>
      <c r="H176" s="140" t="s">
        <v>324</v>
      </c>
      <c r="I176" s="39"/>
      <c r="J176" s="39"/>
      <c r="K176" s="28"/>
      <c r="L176" s="28" t="s">
        <v>220</v>
      </c>
      <c r="M176" s="28"/>
      <c r="N176" s="79"/>
    </row>
    <row r="177" spans="1:14" ht="12.75" customHeight="1">
      <c r="A177" s="87"/>
      <c r="B177" s="28"/>
      <c r="C177" s="28"/>
      <c r="D177" s="28" t="s">
        <v>275</v>
      </c>
      <c r="E177" s="137"/>
      <c r="F177" s="28"/>
      <c r="G177" s="28"/>
      <c r="H177" s="259" t="str">
        <f>+"El costo del consumo de alimento en el mes de una gallina es $"&amp;VALUE(D180)&amp;"."</f>
        <v>El costo del consumo de alimento en el mes de una gallina es $0.</v>
      </c>
      <c r="I177" s="259"/>
      <c r="J177" s="259"/>
      <c r="K177" s="28"/>
      <c r="L177" s="31"/>
      <c r="M177" s="31"/>
      <c r="N177" s="82"/>
    </row>
    <row r="178" spans="1:14">
      <c r="A178" s="87"/>
      <c r="B178" s="28"/>
      <c r="C178" s="28"/>
      <c r="D178" s="28" t="s">
        <v>276</v>
      </c>
      <c r="E178" s="137"/>
      <c r="F178" s="28"/>
      <c r="G178" s="28"/>
      <c r="H178" s="259"/>
      <c r="I178" s="259"/>
      <c r="J178" s="259"/>
      <c r="K178" s="28"/>
      <c r="L178" s="31"/>
      <c r="M178" s="31"/>
      <c r="N178" s="82"/>
    </row>
    <row r="179" spans="1:14">
      <c r="A179" s="87"/>
      <c r="B179" s="28"/>
      <c r="C179" s="28"/>
      <c r="D179" s="28"/>
      <c r="E179" s="28"/>
      <c r="F179" s="28"/>
      <c r="G179" s="28"/>
      <c r="H179" s="259"/>
      <c r="I179" s="259"/>
      <c r="J179" s="259"/>
      <c r="K179" s="28"/>
      <c r="L179" s="31"/>
      <c r="M179" s="31"/>
      <c r="N179" s="82"/>
    </row>
    <row r="180" spans="1:14">
      <c r="A180" s="263" t="s">
        <v>292</v>
      </c>
      <c r="B180" s="264"/>
      <c r="C180" s="28" t="s">
        <v>221</v>
      </c>
      <c r="D180" s="136">
        <f>IF(SUM(E173:E178)=0,,AVERAGE(E173:E178))</f>
        <v>0</v>
      </c>
      <c r="E180" s="114"/>
      <c r="F180" s="112"/>
      <c r="G180" s="112"/>
      <c r="H180" s="259"/>
      <c r="I180" s="259"/>
      <c r="J180" s="259"/>
      <c r="K180" s="35"/>
      <c r="L180" s="31"/>
      <c r="M180" s="31"/>
      <c r="N180" s="82"/>
    </row>
    <row r="181" spans="1:14">
      <c r="A181" s="87"/>
      <c r="B181" s="28"/>
      <c r="C181" s="28"/>
      <c r="D181" s="114"/>
      <c r="E181" s="114"/>
      <c r="F181" s="112"/>
      <c r="G181" s="112"/>
      <c r="H181" s="112"/>
      <c r="I181" s="112"/>
      <c r="J181" s="112"/>
      <c r="K181" s="113"/>
      <c r="L181" s="117"/>
      <c r="M181" s="117"/>
      <c r="N181" s="118"/>
    </row>
    <row r="182" spans="1:14">
      <c r="A182" s="87"/>
      <c r="B182" s="28"/>
      <c r="C182" s="28"/>
      <c r="D182" s="28"/>
      <c r="E182" s="28"/>
      <c r="F182" s="45"/>
      <c r="G182" s="45"/>
      <c r="H182" s="45"/>
      <c r="I182" s="45"/>
      <c r="J182" s="45"/>
      <c r="K182" s="45"/>
      <c r="L182" s="117"/>
      <c r="M182" s="117"/>
      <c r="N182" s="118"/>
    </row>
    <row r="183" spans="1:14">
      <c r="A183" s="87"/>
      <c r="B183" s="28"/>
      <c r="C183" s="28"/>
      <c r="D183" s="28"/>
      <c r="E183" s="28"/>
      <c r="F183" s="45"/>
      <c r="G183" s="45"/>
      <c r="H183" s="45"/>
      <c r="I183" s="45"/>
      <c r="J183" s="45"/>
      <c r="K183" s="45"/>
      <c r="L183" s="33"/>
      <c r="M183" s="28"/>
      <c r="N183" s="79"/>
    </row>
    <row r="184" spans="1:14">
      <c r="A184" s="89" t="s">
        <v>246</v>
      </c>
      <c r="B184" s="28"/>
      <c r="C184" s="28"/>
      <c r="D184" s="28"/>
      <c r="E184" s="28"/>
      <c r="F184" s="45"/>
      <c r="G184" s="45"/>
      <c r="H184" s="45"/>
      <c r="I184" s="45"/>
      <c r="J184" s="45"/>
      <c r="K184" s="45"/>
      <c r="L184" s="33"/>
      <c r="M184" s="37"/>
      <c r="N184" s="79"/>
    </row>
    <row r="185" spans="1:14">
      <c r="A185" s="87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33"/>
      <c r="M185" s="37"/>
      <c r="N185" s="79"/>
    </row>
    <row r="186" spans="1:14">
      <c r="A186" s="87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33"/>
      <c r="M186" s="37"/>
      <c r="N186" s="79"/>
    </row>
    <row r="187" spans="1:14">
      <c r="A187" s="88" t="s">
        <v>268</v>
      </c>
      <c r="B187" s="31"/>
      <c r="C187" s="31"/>
      <c r="D187" s="31"/>
      <c r="E187" s="28"/>
      <c r="F187" s="28"/>
      <c r="G187" s="28"/>
      <c r="H187" s="28"/>
      <c r="I187" s="28"/>
      <c r="J187" s="28"/>
      <c r="K187" s="28"/>
      <c r="L187" s="249"/>
      <c r="M187" s="249"/>
      <c r="N187" s="81"/>
    </row>
    <row r="188" spans="1:14">
      <c r="A188" s="87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45"/>
      <c r="M188" s="45"/>
      <c r="N188" s="119"/>
    </row>
    <row r="189" spans="1:14" ht="12.75" customHeight="1">
      <c r="A189" s="246" t="s">
        <v>317</v>
      </c>
      <c r="B189" s="247"/>
      <c r="C189" s="247"/>
      <c r="D189" s="248"/>
      <c r="E189" s="248"/>
      <c r="F189" s="248"/>
      <c r="G189" s="188"/>
      <c r="H189" s="188"/>
      <c r="I189" s="188"/>
      <c r="J189" s="188"/>
      <c r="K189" s="28"/>
      <c r="L189" s="45"/>
      <c r="M189" s="45"/>
      <c r="N189" s="119"/>
    </row>
    <row r="190" spans="1:14">
      <c r="A190" s="246"/>
      <c r="B190" s="247"/>
      <c r="C190" s="247"/>
      <c r="D190" s="248"/>
      <c r="E190" s="248"/>
      <c r="F190" s="248"/>
      <c r="G190" s="188"/>
      <c r="H190" s="188"/>
      <c r="I190" s="188"/>
      <c r="J190" s="188"/>
      <c r="K190" s="28"/>
      <c r="L190" s="45"/>
      <c r="M190" s="45"/>
      <c r="N190" s="119"/>
    </row>
    <row r="191" spans="1:14">
      <c r="A191" s="186"/>
      <c r="B191" s="187"/>
      <c r="C191" s="187"/>
      <c r="D191" s="188"/>
      <c r="E191" s="188"/>
      <c r="F191" s="188"/>
      <c r="G191" s="188"/>
      <c r="H191" s="188"/>
      <c r="I191" s="188"/>
      <c r="J191" s="188"/>
      <c r="K191" s="28"/>
      <c r="L191" s="45"/>
      <c r="M191" s="45"/>
      <c r="N191" s="119"/>
    </row>
    <row r="192" spans="1:14">
      <c r="A192" s="186"/>
      <c r="B192" s="187"/>
      <c r="C192" s="187"/>
      <c r="D192" s="28"/>
      <c r="E192" s="28" t="s">
        <v>268</v>
      </c>
      <c r="F192" s="188"/>
      <c r="G192" s="188"/>
      <c r="H192" s="188"/>
      <c r="I192" s="188"/>
      <c r="J192" s="188"/>
      <c r="K192" s="28"/>
      <c r="L192" s="45"/>
      <c r="M192" s="45"/>
      <c r="N192" s="119"/>
    </row>
    <row r="193" spans="1:14">
      <c r="A193" s="186"/>
      <c r="B193" s="187"/>
      <c r="C193" s="187"/>
      <c r="D193" s="28" t="s">
        <v>271</v>
      </c>
      <c r="E193" s="134"/>
      <c r="F193" s="188"/>
      <c r="G193" s="188"/>
      <c r="H193" s="188"/>
      <c r="I193" s="188"/>
      <c r="J193" s="188"/>
      <c r="K193" s="28"/>
      <c r="L193" s="45"/>
      <c r="M193" s="45"/>
      <c r="N193" s="119"/>
    </row>
    <row r="194" spans="1:14">
      <c r="A194" s="186"/>
      <c r="B194" s="187"/>
      <c r="C194" s="187"/>
      <c r="D194" s="28" t="s">
        <v>272</v>
      </c>
      <c r="E194" s="134"/>
      <c r="F194" s="188"/>
      <c r="G194" s="188"/>
      <c r="H194" s="188"/>
      <c r="I194" s="188"/>
      <c r="J194" s="188"/>
      <c r="K194" s="28"/>
      <c r="L194" s="45"/>
      <c r="M194" s="45"/>
      <c r="N194" s="119"/>
    </row>
    <row r="195" spans="1:14">
      <c r="A195" s="186"/>
      <c r="B195" s="187"/>
      <c r="C195" s="187"/>
      <c r="D195" s="28" t="s">
        <v>273</v>
      </c>
      <c r="E195" s="134"/>
      <c r="F195" s="188"/>
      <c r="G195" s="188"/>
      <c r="H195" s="188"/>
      <c r="I195" s="188"/>
      <c r="J195" s="188"/>
      <c r="K195" s="28"/>
      <c r="L195" s="28" t="s">
        <v>220</v>
      </c>
      <c r="M195" s="28"/>
      <c r="N195" s="79"/>
    </row>
    <row r="196" spans="1:14">
      <c r="A196" s="186"/>
      <c r="B196" s="187"/>
      <c r="C196" s="187"/>
      <c r="D196" s="28" t="s">
        <v>274</v>
      </c>
      <c r="E196" s="134"/>
      <c r="F196" s="188"/>
      <c r="G196" s="188"/>
      <c r="H196" s="140" t="s">
        <v>324</v>
      </c>
      <c r="I196" s="39"/>
      <c r="J196" s="39"/>
      <c r="K196" s="28"/>
      <c r="L196" s="31"/>
      <c r="M196" s="31"/>
      <c r="N196" s="82"/>
    </row>
    <row r="197" spans="1:14" ht="12.75" customHeight="1">
      <c r="A197" s="186"/>
      <c r="B197" s="187"/>
      <c r="C197" s="187"/>
      <c r="D197" s="28" t="s">
        <v>275</v>
      </c>
      <c r="E197" s="134"/>
      <c r="F197" s="188"/>
      <c r="G197" s="188"/>
      <c r="H197" s="259" t="str">
        <f>+"Para que una gallina ponga un kilogramo de huevo necesita comer "&amp;VALUE(D200)&amp;" KG."</f>
        <v>Para que una gallina ponga un kilogramo de huevo necesita comer 0 KG.</v>
      </c>
      <c r="I197" s="259"/>
      <c r="J197" s="259"/>
      <c r="K197" s="28"/>
      <c r="L197" s="31"/>
      <c r="M197" s="31"/>
      <c r="N197" s="82"/>
    </row>
    <row r="198" spans="1:14">
      <c r="A198" s="186"/>
      <c r="B198" s="187"/>
      <c r="C198" s="187"/>
      <c r="D198" s="28" t="s">
        <v>276</v>
      </c>
      <c r="E198" s="134"/>
      <c r="F198" s="188"/>
      <c r="G198" s="188"/>
      <c r="H198" s="259"/>
      <c r="I198" s="259"/>
      <c r="J198" s="259"/>
      <c r="K198" s="28"/>
      <c r="L198" s="31"/>
      <c r="M198" s="31"/>
      <c r="N198" s="82"/>
    </row>
    <row r="199" spans="1:14">
      <c r="A199" s="87"/>
      <c r="B199" s="28"/>
      <c r="C199" s="28"/>
      <c r="D199" s="28"/>
      <c r="E199" s="28"/>
      <c r="F199" s="28"/>
      <c r="G199" s="28"/>
      <c r="H199" s="259"/>
      <c r="I199" s="259"/>
      <c r="J199" s="259"/>
      <c r="K199" s="28"/>
      <c r="L199" s="31"/>
      <c r="M199" s="31"/>
      <c r="N199" s="82"/>
    </row>
    <row r="200" spans="1:14">
      <c r="A200" s="263" t="s">
        <v>294</v>
      </c>
      <c r="B200" s="264"/>
      <c r="C200" s="28" t="s">
        <v>221</v>
      </c>
      <c r="D200" s="135">
        <f>IF(SUM(E193:E198)=0,,AVERAGE(E193:E198))</f>
        <v>0</v>
      </c>
      <c r="E200" s="93"/>
      <c r="F200" s="33"/>
      <c r="G200" s="33"/>
      <c r="H200" s="259"/>
      <c r="I200" s="259"/>
      <c r="J200" s="259"/>
      <c r="K200" s="28"/>
      <c r="L200" s="31"/>
      <c r="M200" s="31"/>
      <c r="N200" s="82"/>
    </row>
    <row r="201" spans="1:14" ht="12.75" customHeight="1">
      <c r="A201" s="87"/>
      <c r="B201" s="28"/>
      <c r="C201" s="28"/>
      <c r="D201" s="93"/>
      <c r="E201" s="93"/>
      <c r="F201" s="33"/>
      <c r="G201" s="33"/>
      <c r="H201" s="33"/>
      <c r="I201" s="33"/>
      <c r="J201" s="33"/>
      <c r="K201" s="96"/>
      <c r="L201" s="31"/>
      <c r="M201" s="31"/>
      <c r="N201" s="82"/>
    </row>
    <row r="202" spans="1:14">
      <c r="A202" s="87"/>
      <c r="B202" s="28"/>
      <c r="C202" s="28"/>
      <c r="D202" s="182"/>
      <c r="E202" s="182"/>
      <c r="F202" s="182"/>
      <c r="G202" s="182"/>
      <c r="H202" s="182"/>
      <c r="I202" s="182"/>
      <c r="J202" s="182"/>
      <c r="K202" s="48"/>
      <c r="L202" s="31"/>
      <c r="M202" s="31"/>
      <c r="N202" s="82"/>
    </row>
    <row r="203" spans="1:14">
      <c r="A203" s="47"/>
      <c r="B203" s="28"/>
      <c r="C203" s="28"/>
      <c r="D203" s="28"/>
      <c r="E203" s="28"/>
      <c r="F203" s="45"/>
      <c r="G203" s="45"/>
      <c r="H203" s="45"/>
      <c r="I203" s="45"/>
      <c r="J203" s="45"/>
      <c r="K203" s="45"/>
      <c r="L203" s="31"/>
      <c r="M203" s="31"/>
      <c r="N203" s="82"/>
    </row>
    <row r="204" spans="1:14" ht="12.75" customHeight="1">
      <c r="A204" s="89" t="s">
        <v>246</v>
      </c>
      <c r="B204" s="39"/>
      <c r="C204" s="39"/>
      <c r="D204" s="28"/>
      <c r="E204" s="38"/>
      <c r="F204" s="45"/>
      <c r="G204" s="45"/>
      <c r="H204" s="45"/>
      <c r="I204" s="45"/>
      <c r="J204" s="45"/>
      <c r="K204" s="45"/>
      <c r="L204" s="31"/>
      <c r="M204" s="31"/>
      <c r="N204" s="82"/>
    </row>
    <row r="205" spans="1:14">
      <c r="A205" s="89"/>
      <c r="B205" s="39"/>
      <c r="C205" s="39"/>
      <c r="D205" s="28"/>
      <c r="E205" s="38"/>
      <c r="F205" s="45"/>
      <c r="G205" s="45"/>
      <c r="H205" s="45"/>
      <c r="I205" s="45"/>
      <c r="J205" s="45"/>
      <c r="K205" s="45"/>
      <c r="L205" s="39"/>
      <c r="M205" s="39"/>
      <c r="N205" s="80"/>
    </row>
    <row r="206" spans="1:14">
      <c r="A206" s="91"/>
      <c r="B206" s="39"/>
      <c r="C206" s="39"/>
      <c r="D206" s="28"/>
      <c r="E206" s="38"/>
      <c r="F206" s="33"/>
      <c r="G206" s="33"/>
      <c r="H206" s="33"/>
      <c r="I206" s="33"/>
      <c r="J206" s="33"/>
      <c r="K206" s="83"/>
      <c r="L206" s="39"/>
      <c r="M206" s="39"/>
      <c r="N206" s="80"/>
    </row>
    <row r="207" spans="1:14">
      <c r="A207" s="88" t="s">
        <v>268</v>
      </c>
      <c r="B207" s="31"/>
      <c r="C207" s="31"/>
      <c r="D207" s="31"/>
      <c r="E207" s="28"/>
      <c r="F207" s="28"/>
      <c r="G207" s="28"/>
      <c r="H207" s="28"/>
      <c r="I207" s="28"/>
      <c r="J207" s="28"/>
      <c r="K207" s="28"/>
      <c r="L207" s="249"/>
      <c r="M207" s="249"/>
      <c r="N207" s="81"/>
    </row>
    <row r="208" spans="1:14">
      <c r="A208" s="87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45"/>
      <c r="M208" s="45"/>
      <c r="N208" s="119"/>
    </row>
    <row r="209" spans="1:14" ht="12.75" customHeight="1">
      <c r="A209" s="246" t="s">
        <v>318</v>
      </c>
      <c r="B209" s="247"/>
      <c r="C209" s="247"/>
      <c r="D209" s="248"/>
      <c r="E209" s="248"/>
      <c r="F209" s="248"/>
      <c r="G209" s="188"/>
      <c r="H209" s="188"/>
      <c r="I209" s="188"/>
      <c r="J209" s="188"/>
      <c r="K209" s="28"/>
      <c r="L209" s="45"/>
      <c r="M209" s="45"/>
      <c r="N209" s="119"/>
    </row>
    <row r="210" spans="1:14">
      <c r="A210" s="246"/>
      <c r="B210" s="247"/>
      <c r="C210" s="247"/>
      <c r="D210" s="248"/>
      <c r="E210" s="248"/>
      <c r="F210" s="248"/>
      <c r="G210" s="188"/>
      <c r="H210" s="188"/>
      <c r="I210" s="188"/>
      <c r="J210" s="188"/>
      <c r="K210" s="28"/>
      <c r="L210" s="45"/>
      <c r="M210" s="45"/>
      <c r="N210" s="119"/>
    </row>
    <row r="211" spans="1:14">
      <c r="A211" s="186"/>
      <c r="B211" s="187"/>
      <c r="C211" s="187"/>
      <c r="D211" s="188"/>
      <c r="E211" s="188"/>
      <c r="F211" s="188"/>
      <c r="G211" s="188"/>
      <c r="H211" s="188"/>
      <c r="I211" s="188"/>
      <c r="J211" s="188"/>
      <c r="K211" s="28"/>
      <c r="L211" s="45"/>
      <c r="M211" s="45"/>
      <c r="N211" s="119"/>
    </row>
    <row r="212" spans="1:14">
      <c r="A212" s="186"/>
      <c r="B212" s="187"/>
      <c r="C212" s="187"/>
      <c r="D212" s="28"/>
      <c r="E212" s="28" t="s">
        <v>284</v>
      </c>
      <c r="F212" s="188"/>
      <c r="G212" s="188"/>
      <c r="H212" s="188"/>
      <c r="I212" s="188"/>
      <c r="J212" s="188"/>
      <c r="K212" s="28"/>
      <c r="L212" s="45"/>
      <c r="M212" s="45"/>
      <c r="N212" s="119"/>
    </row>
    <row r="213" spans="1:14">
      <c r="A213" s="186"/>
      <c r="B213" s="187"/>
      <c r="C213" s="187"/>
      <c r="D213" s="28" t="s">
        <v>271</v>
      </c>
      <c r="E213" s="137"/>
      <c r="F213" s="188"/>
      <c r="G213" s="188"/>
      <c r="H213" s="188"/>
      <c r="I213" s="188"/>
      <c r="J213" s="188"/>
      <c r="K213" s="28"/>
      <c r="L213" s="45"/>
      <c r="M213" s="45"/>
      <c r="N213" s="119"/>
    </row>
    <row r="214" spans="1:14">
      <c r="A214" s="186"/>
      <c r="B214" s="187"/>
      <c r="C214" s="187"/>
      <c r="D214" s="28" t="s">
        <v>272</v>
      </c>
      <c r="E214" s="137"/>
      <c r="F214" s="188"/>
      <c r="G214" s="188"/>
      <c r="H214" s="188"/>
      <c r="I214" s="188"/>
      <c r="J214" s="188"/>
      <c r="K214" s="28"/>
      <c r="L214" s="28" t="s">
        <v>220</v>
      </c>
      <c r="M214" s="28"/>
      <c r="N214" s="79"/>
    </row>
    <row r="215" spans="1:14">
      <c r="A215" s="186"/>
      <c r="B215" s="187"/>
      <c r="C215" s="187"/>
      <c r="D215" s="28" t="s">
        <v>273</v>
      </c>
      <c r="E215" s="137"/>
      <c r="F215" s="188"/>
      <c r="G215" s="188"/>
      <c r="H215" s="188"/>
      <c r="I215" s="188"/>
      <c r="J215" s="188"/>
      <c r="K215" s="28"/>
      <c r="L215" s="31"/>
      <c r="M215" s="31"/>
      <c r="N215" s="82"/>
    </row>
    <row r="216" spans="1:14">
      <c r="A216" s="186"/>
      <c r="B216" s="187"/>
      <c r="C216" s="187"/>
      <c r="D216" s="28" t="s">
        <v>274</v>
      </c>
      <c r="E216" s="137"/>
      <c r="F216" s="188"/>
      <c r="G216" s="188"/>
      <c r="H216" s="140" t="s">
        <v>324</v>
      </c>
      <c r="I216" s="39"/>
      <c r="J216" s="39"/>
      <c r="K216" s="28"/>
      <c r="L216" s="31"/>
      <c r="M216" s="31"/>
      <c r="N216" s="82"/>
    </row>
    <row r="217" spans="1:14" ht="12.75" customHeight="1">
      <c r="A217" s="186"/>
      <c r="B217" s="187"/>
      <c r="C217" s="187"/>
      <c r="D217" s="28" t="s">
        <v>275</v>
      </c>
      <c r="E217" s="137"/>
      <c r="F217" s="188"/>
      <c r="G217" s="188"/>
      <c r="H217" s="259" t="str">
        <f>+"El costo del alimento para que una gallina ponga un kilogramo de huevo es de $"&amp;VALUE(D220)&amp;"."</f>
        <v>El costo del alimento para que una gallina ponga un kilogramo de huevo es de $0.</v>
      </c>
      <c r="I217" s="259"/>
      <c r="J217" s="259"/>
      <c r="K217" s="28"/>
      <c r="L217" s="31"/>
      <c r="M217" s="31"/>
      <c r="N217" s="82"/>
    </row>
    <row r="218" spans="1:14">
      <c r="A218" s="186"/>
      <c r="B218" s="187"/>
      <c r="C218" s="187"/>
      <c r="D218" s="28" t="s">
        <v>276</v>
      </c>
      <c r="E218" s="137"/>
      <c r="F218" s="188"/>
      <c r="G218" s="188"/>
      <c r="H218" s="259"/>
      <c r="I218" s="259"/>
      <c r="J218" s="259"/>
      <c r="K218" s="28"/>
      <c r="L218" s="31"/>
      <c r="M218" s="31"/>
      <c r="N218" s="82"/>
    </row>
    <row r="219" spans="1:14">
      <c r="A219" s="87"/>
      <c r="B219" s="28"/>
      <c r="C219" s="28"/>
      <c r="D219" s="28"/>
      <c r="E219" s="28"/>
      <c r="F219" s="28"/>
      <c r="G219" s="28"/>
      <c r="H219" s="259"/>
      <c r="I219" s="259"/>
      <c r="J219" s="259"/>
      <c r="K219" s="28"/>
      <c r="L219" s="31"/>
      <c r="M219" s="31"/>
      <c r="N219" s="82"/>
    </row>
    <row r="220" spans="1:14">
      <c r="A220" s="263" t="s">
        <v>303</v>
      </c>
      <c r="B220" s="264"/>
      <c r="C220" s="28" t="s">
        <v>221</v>
      </c>
      <c r="D220" s="136">
        <f>IF(SUM(E213:E218)=0,,AVERAGE(E213:E218))</f>
        <v>0</v>
      </c>
      <c r="E220" s="93"/>
      <c r="F220" s="33"/>
      <c r="G220" s="33"/>
      <c r="H220" s="259"/>
      <c r="I220" s="259"/>
      <c r="J220" s="259"/>
      <c r="K220" s="28"/>
      <c r="L220" s="31"/>
      <c r="M220" s="31"/>
      <c r="N220" s="82"/>
    </row>
    <row r="221" spans="1:14" ht="12.75" customHeight="1">
      <c r="A221" s="87"/>
      <c r="B221" s="28"/>
      <c r="C221" s="28"/>
      <c r="D221" s="93"/>
      <c r="E221" s="93"/>
      <c r="F221" s="33"/>
      <c r="G221" s="33"/>
      <c r="H221" s="33"/>
      <c r="I221" s="33"/>
      <c r="J221" s="33"/>
      <c r="K221" s="96"/>
      <c r="L221" s="31"/>
      <c r="M221" s="31"/>
      <c r="N221" s="82"/>
    </row>
    <row r="222" spans="1:14" ht="12.75" customHeight="1">
      <c r="A222" s="87"/>
      <c r="B222" s="28"/>
      <c r="C222" s="28"/>
      <c r="D222" s="182"/>
      <c r="E222" s="182"/>
      <c r="F222" s="182"/>
      <c r="G222" s="182"/>
      <c r="H222" s="182"/>
      <c r="I222" s="182"/>
      <c r="J222" s="182"/>
      <c r="K222" s="48"/>
      <c r="L222" s="31"/>
      <c r="M222" s="31"/>
      <c r="N222" s="82"/>
    </row>
    <row r="223" spans="1:14">
      <c r="A223" s="47"/>
      <c r="B223" s="28"/>
      <c r="C223" s="28"/>
      <c r="D223" s="28"/>
      <c r="E223" s="45"/>
      <c r="F223" s="45"/>
      <c r="G223" s="45"/>
      <c r="H223" s="45"/>
      <c r="I223" s="45"/>
      <c r="J223" s="45"/>
      <c r="K223" s="45"/>
      <c r="L223" s="28"/>
      <c r="M223" s="28"/>
      <c r="N223" s="79"/>
    </row>
    <row r="224" spans="1:14" ht="12.75" customHeight="1">
      <c r="A224" s="89" t="s">
        <v>246</v>
      </c>
      <c r="B224" s="39"/>
      <c r="C224" s="39"/>
      <c r="D224" s="28"/>
      <c r="E224" s="38"/>
      <c r="F224" s="45"/>
      <c r="G224" s="45"/>
      <c r="H224" s="45"/>
      <c r="I224" s="45"/>
      <c r="J224" s="45"/>
      <c r="K224" s="45"/>
      <c r="L224" s="39"/>
      <c r="M224" s="39"/>
      <c r="N224" s="80"/>
    </row>
    <row r="225" spans="1:14">
      <c r="A225" s="89"/>
      <c r="B225" s="39"/>
      <c r="C225" s="39"/>
      <c r="D225" s="28"/>
      <c r="E225" s="38"/>
      <c r="F225" s="45"/>
      <c r="G225" s="45"/>
      <c r="H225" s="45"/>
      <c r="I225" s="45"/>
      <c r="J225" s="45"/>
      <c r="K225" s="45"/>
      <c r="L225" s="39"/>
      <c r="M225" s="39"/>
      <c r="N225" s="80"/>
    </row>
    <row r="226" spans="1:14">
      <c r="A226" s="91"/>
      <c r="B226" s="39"/>
      <c r="C226" s="39"/>
      <c r="D226" s="28"/>
      <c r="E226" s="38"/>
      <c r="F226" s="33"/>
      <c r="G226" s="33"/>
      <c r="H226" s="33"/>
      <c r="I226" s="33"/>
      <c r="J226" s="33"/>
      <c r="K226" s="83"/>
      <c r="L226" s="39"/>
      <c r="M226" s="39"/>
      <c r="N226" s="80"/>
    </row>
    <row r="227" spans="1:14">
      <c r="A227" s="88" t="s">
        <v>285</v>
      </c>
      <c r="B227" s="31"/>
      <c r="C227" s="31"/>
      <c r="D227" s="31"/>
      <c r="E227" s="28"/>
      <c r="F227" s="28"/>
      <c r="G227" s="28"/>
      <c r="H227" s="28"/>
      <c r="I227" s="28"/>
      <c r="J227" s="28"/>
      <c r="K227" s="28"/>
      <c r="L227" s="249"/>
      <c r="M227" s="249"/>
      <c r="N227" s="81"/>
    </row>
    <row r="228" spans="1:14">
      <c r="A228" s="10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185"/>
      <c r="M228" s="185"/>
      <c r="N228" s="81"/>
    </row>
    <row r="229" spans="1:14" ht="12.75" customHeight="1">
      <c r="A229" s="246" t="s">
        <v>319</v>
      </c>
      <c r="B229" s="247"/>
      <c r="C229" s="247"/>
      <c r="D229" s="248"/>
      <c r="E229" s="248"/>
      <c r="F229" s="248"/>
      <c r="G229" s="188"/>
      <c r="H229" s="188"/>
      <c r="I229" s="188"/>
      <c r="J229" s="188"/>
      <c r="K229" s="28"/>
      <c r="L229" s="45"/>
      <c r="M229" s="28"/>
      <c r="N229" s="79"/>
    </row>
    <row r="230" spans="1:14">
      <c r="A230" s="246"/>
      <c r="B230" s="247"/>
      <c r="C230" s="247"/>
      <c r="D230" s="248"/>
      <c r="E230" s="248"/>
      <c r="F230" s="248"/>
      <c r="G230" s="188"/>
      <c r="H230" s="188"/>
      <c r="I230" s="188"/>
      <c r="J230" s="188"/>
      <c r="K230" s="28"/>
      <c r="L230" s="28"/>
      <c r="M230" s="28"/>
      <c r="N230" s="79"/>
    </row>
    <row r="231" spans="1:14">
      <c r="A231" s="186"/>
      <c r="B231" s="187"/>
      <c r="C231" s="187"/>
      <c r="D231" s="188"/>
      <c r="E231" s="188"/>
      <c r="F231" s="188"/>
      <c r="G231" s="188"/>
      <c r="H231" s="188"/>
      <c r="I231" s="188"/>
      <c r="J231" s="188"/>
      <c r="K231" s="28"/>
      <c r="L231" s="28"/>
      <c r="M231" s="28"/>
      <c r="N231" s="79"/>
    </row>
    <row r="232" spans="1:14">
      <c r="A232" s="87"/>
      <c r="B232" s="28"/>
      <c r="C232" s="28"/>
      <c r="D232" s="28"/>
      <c r="E232" s="28" t="s">
        <v>278</v>
      </c>
      <c r="F232" s="28"/>
      <c r="G232" s="28"/>
      <c r="H232" s="28"/>
      <c r="I232" s="28"/>
      <c r="J232" s="28"/>
      <c r="K232" s="28"/>
      <c r="L232" s="28"/>
      <c r="M232" s="28"/>
      <c r="N232" s="79"/>
    </row>
    <row r="233" spans="1:14">
      <c r="A233" s="87"/>
      <c r="B233" s="28"/>
      <c r="C233" s="28"/>
      <c r="D233" s="28" t="s">
        <v>271</v>
      </c>
      <c r="E233" s="137"/>
      <c r="F233" s="28"/>
      <c r="G233" s="28"/>
      <c r="H233" s="28"/>
      <c r="I233" s="28"/>
      <c r="J233" s="28"/>
      <c r="K233" s="28"/>
      <c r="L233" s="28"/>
      <c r="M233" s="28"/>
      <c r="N233" s="79"/>
    </row>
    <row r="234" spans="1:14">
      <c r="A234" s="87"/>
      <c r="B234" s="28"/>
      <c r="C234" s="28"/>
      <c r="D234" s="28" t="s">
        <v>272</v>
      </c>
      <c r="E234" s="137"/>
      <c r="F234" s="28"/>
      <c r="G234" s="28"/>
      <c r="H234" s="28"/>
      <c r="I234" s="28"/>
      <c r="J234" s="28"/>
      <c r="K234" s="28"/>
      <c r="L234" s="28"/>
      <c r="M234" s="28"/>
      <c r="N234" s="79"/>
    </row>
    <row r="235" spans="1:14">
      <c r="A235" s="87"/>
      <c r="B235" s="28"/>
      <c r="C235" s="28"/>
      <c r="D235" s="28" t="s">
        <v>273</v>
      </c>
      <c r="E235" s="137"/>
      <c r="F235" s="28"/>
      <c r="G235" s="28"/>
      <c r="H235" s="28"/>
      <c r="I235" s="28"/>
      <c r="J235" s="28"/>
      <c r="K235" s="28"/>
      <c r="L235" s="28"/>
      <c r="M235" s="28"/>
      <c r="N235" s="79"/>
    </row>
    <row r="236" spans="1:14">
      <c r="A236" s="87"/>
      <c r="B236" s="28"/>
      <c r="C236" s="28"/>
      <c r="D236" s="28" t="s">
        <v>274</v>
      </c>
      <c r="E236" s="137"/>
      <c r="F236" s="28"/>
      <c r="G236" s="28"/>
      <c r="H236" s="140" t="s">
        <v>324</v>
      </c>
      <c r="I236" s="39"/>
      <c r="J236" s="39"/>
      <c r="K236" s="28"/>
      <c r="L236" s="28" t="s">
        <v>220</v>
      </c>
      <c r="M236" s="28"/>
      <c r="N236" s="79"/>
    </row>
    <row r="237" spans="1:14" ht="12.75" customHeight="1">
      <c r="A237" s="87"/>
      <c r="B237" s="28"/>
      <c r="C237" s="28"/>
      <c r="D237" s="28" t="s">
        <v>275</v>
      </c>
      <c r="E237" s="137"/>
      <c r="F237" s="28"/>
      <c r="G237" s="28"/>
      <c r="H237" s="259" t="str">
        <f>+"El costo del consumo de alimento terminado y complementos alimenticios de una gallina en el mes es de $"&amp;VALUE(D240)&amp;"."</f>
        <v>El costo del consumo de alimento terminado y complementos alimenticios de una gallina en el mes es de $0.</v>
      </c>
      <c r="I237" s="259"/>
      <c r="J237" s="259"/>
      <c r="K237" s="28"/>
      <c r="L237" s="31"/>
      <c r="M237" s="31"/>
      <c r="N237" s="82"/>
    </row>
    <row r="238" spans="1:14">
      <c r="A238" s="87"/>
      <c r="B238" s="28"/>
      <c r="C238" s="28"/>
      <c r="D238" s="28" t="s">
        <v>276</v>
      </c>
      <c r="E238" s="137"/>
      <c r="F238" s="28"/>
      <c r="G238" s="28"/>
      <c r="H238" s="259"/>
      <c r="I238" s="259"/>
      <c r="J238" s="259"/>
      <c r="K238" s="28"/>
      <c r="L238" s="31"/>
      <c r="M238" s="31"/>
      <c r="N238" s="82"/>
    </row>
    <row r="239" spans="1:14">
      <c r="A239" s="87"/>
      <c r="B239" s="28"/>
      <c r="C239" s="28"/>
      <c r="D239" s="28"/>
      <c r="E239" s="28"/>
      <c r="F239" s="28"/>
      <c r="G239" s="28"/>
      <c r="H239" s="259"/>
      <c r="I239" s="259"/>
      <c r="J239" s="259"/>
      <c r="K239" s="28"/>
      <c r="L239" s="31"/>
      <c r="M239" s="31"/>
      <c r="N239" s="82"/>
    </row>
    <row r="240" spans="1:14">
      <c r="A240" s="116" t="s">
        <v>295</v>
      </c>
      <c r="B240" s="84"/>
      <c r="C240" s="28" t="s">
        <v>221</v>
      </c>
      <c r="D240" s="136">
        <f>IF(SUM(E233:E238)=0,,AVERAGE(E233:E238))</f>
        <v>0</v>
      </c>
      <c r="E240" s="93"/>
      <c r="F240" s="92"/>
      <c r="G240" s="92"/>
      <c r="H240" s="259"/>
      <c r="I240" s="259"/>
      <c r="J240" s="259"/>
      <c r="K240" s="28"/>
      <c r="L240" s="117"/>
      <c r="M240" s="117"/>
      <c r="N240" s="118"/>
    </row>
    <row r="241" spans="1:14">
      <c r="A241" s="115"/>
      <c r="B241" s="84"/>
      <c r="C241" s="28"/>
      <c r="D241" s="93"/>
      <c r="E241" s="93"/>
      <c r="F241" s="32"/>
      <c r="G241" s="32"/>
      <c r="H241" s="32"/>
      <c r="I241" s="32"/>
      <c r="J241" s="32"/>
      <c r="K241" s="113"/>
      <c r="L241" s="117"/>
      <c r="M241" s="117"/>
      <c r="N241" s="118"/>
    </row>
    <row r="242" spans="1:14">
      <c r="A242" s="87"/>
      <c r="B242" s="28"/>
      <c r="C242" s="28"/>
      <c r="D242" s="92"/>
      <c r="E242" s="182"/>
      <c r="F242" s="45"/>
      <c r="G242" s="45"/>
      <c r="H242" s="45"/>
      <c r="I242" s="45"/>
      <c r="J242" s="45"/>
      <c r="K242" s="45"/>
      <c r="L242" s="31"/>
      <c r="M242" s="31"/>
      <c r="N242" s="82"/>
    </row>
    <row r="243" spans="1:14">
      <c r="A243" s="87"/>
      <c r="B243" s="28"/>
      <c r="C243" s="28"/>
      <c r="D243" s="32"/>
      <c r="E243" s="34"/>
      <c r="F243" s="45"/>
      <c r="G243" s="45"/>
      <c r="H243" s="45"/>
      <c r="I243" s="45"/>
      <c r="J243" s="45"/>
      <c r="K243" s="45"/>
      <c r="L243" s="28"/>
      <c r="M243" s="28"/>
      <c r="N243" s="79"/>
    </row>
    <row r="244" spans="1:14" ht="12.75" customHeight="1">
      <c r="A244" s="89" t="s">
        <v>246</v>
      </c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79"/>
    </row>
    <row r="245" spans="1:14">
      <c r="A245" s="47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79"/>
    </row>
    <row r="246" spans="1:14">
      <c r="A246" s="87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79"/>
    </row>
    <row r="247" spans="1:14">
      <c r="A247" s="88" t="s">
        <v>287</v>
      </c>
      <c r="B247" s="31"/>
      <c r="C247" s="31"/>
      <c r="D247" s="31"/>
      <c r="E247" s="28"/>
      <c r="F247" s="28"/>
      <c r="G247" s="28"/>
      <c r="H247" s="28"/>
      <c r="I247" s="28"/>
      <c r="J247" s="28"/>
      <c r="K247" s="28"/>
      <c r="L247" s="249"/>
      <c r="M247" s="249"/>
      <c r="N247" s="81"/>
    </row>
    <row r="248" spans="1:14">
      <c r="A248" s="10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185"/>
      <c r="M248" s="185"/>
      <c r="N248" s="81"/>
    </row>
    <row r="249" spans="1:14" ht="12.75" customHeight="1">
      <c r="A249" s="260" t="s">
        <v>320</v>
      </c>
      <c r="B249" s="261"/>
      <c r="C249" s="261"/>
      <c r="D249" s="262"/>
      <c r="E249" s="262"/>
      <c r="F249" s="262"/>
      <c r="G249" s="184"/>
      <c r="H249" s="184"/>
      <c r="I249" s="184"/>
      <c r="J249" s="184"/>
      <c r="K249" s="28"/>
      <c r="L249" s="45"/>
      <c r="M249" s="28"/>
      <c r="N249" s="79"/>
    </row>
    <row r="250" spans="1:14">
      <c r="A250" s="260"/>
      <c r="B250" s="261"/>
      <c r="C250" s="261"/>
      <c r="D250" s="262"/>
      <c r="E250" s="262"/>
      <c r="F250" s="262"/>
      <c r="G250" s="184"/>
      <c r="H250" s="184"/>
      <c r="I250" s="184"/>
      <c r="J250" s="184"/>
      <c r="K250" s="28"/>
      <c r="L250" s="28"/>
      <c r="M250" s="28"/>
      <c r="N250" s="79"/>
    </row>
    <row r="251" spans="1:14">
      <c r="A251" s="186"/>
      <c r="B251" s="187"/>
      <c r="C251" s="187"/>
      <c r="D251" s="188"/>
      <c r="E251" s="188"/>
      <c r="F251" s="188"/>
      <c r="G251" s="188"/>
      <c r="H251" s="188"/>
      <c r="I251" s="188"/>
      <c r="J251" s="188"/>
      <c r="K251" s="28"/>
      <c r="L251" s="28"/>
      <c r="M251" s="28"/>
      <c r="N251" s="79"/>
    </row>
    <row r="252" spans="1:14">
      <c r="A252" s="87"/>
      <c r="B252" s="28"/>
      <c r="C252" s="28"/>
      <c r="D252" s="28"/>
      <c r="E252" s="28" t="s">
        <v>279</v>
      </c>
      <c r="F252" s="28"/>
      <c r="G252" s="28"/>
      <c r="H252" s="28"/>
      <c r="I252" s="28"/>
      <c r="J252" s="28"/>
      <c r="K252" s="28"/>
      <c r="L252" s="28"/>
      <c r="M252" s="28"/>
      <c r="N252" s="79"/>
    </row>
    <row r="253" spans="1:14">
      <c r="A253" s="87"/>
      <c r="B253" s="28"/>
      <c r="C253" s="28"/>
      <c r="D253" s="28" t="s">
        <v>271</v>
      </c>
      <c r="E253" s="137"/>
      <c r="F253" s="28"/>
      <c r="G253" s="28"/>
      <c r="H253" s="28"/>
      <c r="I253" s="28"/>
      <c r="J253" s="28"/>
      <c r="K253" s="28"/>
      <c r="L253" s="28"/>
      <c r="M253" s="28"/>
      <c r="N253" s="79"/>
    </row>
    <row r="254" spans="1:14">
      <c r="A254" s="87"/>
      <c r="B254" s="28"/>
      <c r="C254" s="28"/>
      <c r="D254" s="28" t="s">
        <v>272</v>
      </c>
      <c r="E254" s="137"/>
      <c r="F254" s="28"/>
      <c r="G254" s="28"/>
      <c r="H254" s="28"/>
      <c r="I254" s="28"/>
      <c r="J254" s="28"/>
      <c r="K254" s="28"/>
      <c r="L254" s="28"/>
      <c r="M254" s="28"/>
      <c r="N254" s="79"/>
    </row>
    <row r="255" spans="1:14">
      <c r="A255" s="87"/>
      <c r="B255" s="28"/>
      <c r="C255" s="28"/>
      <c r="D255" s="28" t="s">
        <v>273</v>
      </c>
      <c r="E255" s="137"/>
      <c r="F255" s="28"/>
      <c r="G255" s="28"/>
      <c r="H255" s="28"/>
      <c r="I255" s="28"/>
      <c r="J255" s="28"/>
      <c r="K255" s="28"/>
      <c r="L255" s="28"/>
      <c r="M255" s="28"/>
      <c r="N255" s="79"/>
    </row>
    <row r="256" spans="1:14">
      <c r="A256" s="87"/>
      <c r="B256" s="28"/>
      <c r="C256" s="28"/>
      <c r="D256" s="28" t="s">
        <v>274</v>
      </c>
      <c r="E256" s="137"/>
      <c r="F256" s="28"/>
      <c r="G256" s="28"/>
      <c r="H256" s="140" t="s">
        <v>324</v>
      </c>
      <c r="I256" s="39"/>
      <c r="J256" s="39"/>
      <c r="K256" s="28"/>
      <c r="L256" s="28" t="s">
        <v>220</v>
      </c>
      <c r="M256" s="28"/>
      <c r="N256" s="79"/>
    </row>
    <row r="257" spans="1:14" ht="12.75" customHeight="1">
      <c r="A257" s="87"/>
      <c r="B257" s="28"/>
      <c r="C257" s="28"/>
      <c r="D257" s="28" t="s">
        <v>275</v>
      </c>
      <c r="E257" s="137"/>
      <c r="F257" s="28"/>
      <c r="G257" s="28"/>
      <c r="H257" s="259" t="str">
        <f>+"El costo del medicamento preventivo para una gallina en el mes es de $"&amp;VALUE(D260)&amp;"."</f>
        <v>El costo del medicamento preventivo para una gallina en el mes es de $0.</v>
      </c>
      <c r="I257" s="259"/>
      <c r="J257" s="259"/>
      <c r="K257" s="28"/>
      <c r="L257" s="31"/>
      <c r="M257" s="31"/>
      <c r="N257" s="82"/>
    </row>
    <row r="258" spans="1:14">
      <c r="A258" s="87"/>
      <c r="B258" s="28"/>
      <c r="C258" s="28"/>
      <c r="D258" s="28" t="s">
        <v>276</v>
      </c>
      <c r="E258" s="137"/>
      <c r="F258" s="28"/>
      <c r="G258" s="28"/>
      <c r="H258" s="259"/>
      <c r="I258" s="259"/>
      <c r="J258" s="259"/>
      <c r="K258" s="28"/>
      <c r="L258" s="31"/>
      <c r="M258" s="31"/>
      <c r="N258" s="82"/>
    </row>
    <row r="259" spans="1:14">
      <c r="A259" s="87"/>
      <c r="B259" s="28"/>
      <c r="C259" s="28"/>
      <c r="D259" s="28"/>
      <c r="E259" s="28"/>
      <c r="F259" s="28"/>
      <c r="G259" s="28"/>
      <c r="H259" s="259"/>
      <c r="I259" s="259"/>
      <c r="J259" s="259"/>
      <c r="K259" s="28"/>
      <c r="L259" s="31"/>
      <c r="M259" s="31"/>
      <c r="N259" s="82"/>
    </row>
    <row r="260" spans="1:14">
      <c r="A260" s="116" t="s">
        <v>296</v>
      </c>
      <c r="B260" s="93"/>
      <c r="C260" s="28" t="s">
        <v>221</v>
      </c>
      <c r="D260" s="136">
        <f>IF(SUM(E253:E258)=0,,AVERAGE(E253:E258))</f>
        <v>0</v>
      </c>
      <c r="E260" s="93"/>
      <c r="F260" s="33"/>
      <c r="G260" s="33"/>
      <c r="H260" s="259"/>
      <c r="I260" s="259"/>
      <c r="J260" s="259"/>
      <c r="K260" s="28"/>
      <c r="L260" s="31"/>
      <c r="M260" s="31"/>
      <c r="N260" s="82"/>
    </row>
    <row r="261" spans="1:14">
      <c r="A261" s="116"/>
      <c r="B261" s="93"/>
      <c r="C261" s="28"/>
      <c r="D261" s="93"/>
      <c r="E261" s="93"/>
      <c r="F261" s="33"/>
      <c r="G261" s="33"/>
      <c r="H261" s="33"/>
      <c r="I261" s="33"/>
      <c r="J261" s="33"/>
      <c r="K261" s="113"/>
      <c r="L261" s="31"/>
      <c r="M261" s="31"/>
      <c r="N261" s="82"/>
    </row>
    <row r="262" spans="1:14" ht="12.75" customHeight="1">
      <c r="A262" s="87"/>
      <c r="B262" s="28"/>
      <c r="C262" s="28"/>
      <c r="D262" s="182"/>
      <c r="E262" s="182"/>
      <c r="F262" s="182"/>
      <c r="G262" s="182"/>
      <c r="H262" s="182"/>
      <c r="I262" s="182"/>
      <c r="J262" s="182"/>
      <c r="K262" s="48"/>
      <c r="L262" s="31"/>
      <c r="M262" s="31"/>
      <c r="N262" s="82"/>
    </row>
    <row r="263" spans="1:14">
      <c r="A263" s="47"/>
      <c r="B263" s="28"/>
      <c r="C263" s="28"/>
      <c r="D263" s="28"/>
      <c r="E263" s="28"/>
      <c r="F263" s="45"/>
      <c r="G263" s="45"/>
      <c r="H263" s="45"/>
      <c r="I263" s="45"/>
      <c r="J263" s="45"/>
      <c r="K263" s="45"/>
      <c r="L263" s="31"/>
      <c r="M263" s="31"/>
      <c r="N263" s="82"/>
    </row>
    <row r="264" spans="1:14">
      <c r="A264" s="89" t="s">
        <v>246</v>
      </c>
      <c r="B264" s="39"/>
      <c r="C264" s="39"/>
      <c r="D264" s="28"/>
      <c r="E264" s="38"/>
      <c r="F264" s="45"/>
      <c r="G264" s="45"/>
      <c r="H264" s="45"/>
      <c r="I264" s="45"/>
      <c r="J264" s="45"/>
      <c r="K264" s="45"/>
      <c r="L264" s="39"/>
      <c r="M264" s="39"/>
      <c r="N264" s="80"/>
    </row>
    <row r="265" spans="1:14">
      <c r="A265" s="91"/>
      <c r="B265" s="39"/>
      <c r="C265" s="39"/>
      <c r="D265" s="28"/>
      <c r="E265" s="38"/>
      <c r="F265" s="33"/>
      <c r="G265" s="33"/>
      <c r="H265" s="33"/>
      <c r="I265" s="33"/>
      <c r="J265" s="33"/>
      <c r="K265" s="83"/>
      <c r="L265" s="39"/>
      <c r="M265" s="39"/>
      <c r="N265" s="80"/>
    </row>
    <row r="266" spans="1:14">
      <c r="A266" s="91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80"/>
    </row>
    <row r="267" spans="1:14">
      <c r="A267" s="88" t="s">
        <v>286</v>
      </c>
      <c r="B267" s="31"/>
      <c r="C267" s="31"/>
      <c r="D267" s="31"/>
      <c r="E267" s="28"/>
      <c r="F267" s="28"/>
      <c r="G267" s="28"/>
      <c r="H267" s="28"/>
      <c r="I267" s="28"/>
      <c r="J267" s="28"/>
      <c r="K267" s="28"/>
      <c r="L267" s="249"/>
      <c r="M267" s="249"/>
      <c r="N267" s="81"/>
    </row>
    <row r="268" spans="1:14">
      <c r="A268" s="10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185"/>
      <c r="M268" s="185"/>
      <c r="N268" s="81"/>
    </row>
    <row r="269" spans="1:14" ht="12.75" customHeight="1">
      <c r="A269" s="260" t="s">
        <v>321</v>
      </c>
      <c r="B269" s="261"/>
      <c r="C269" s="261"/>
      <c r="D269" s="262"/>
      <c r="E269" s="262"/>
      <c r="F269" s="262"/>
      <c r="G269" s="184"/>
      <c r="H269" s="184"/>
      <c r="I269" s="184"/>
      <c r="J269" s="184"/>
      <c r="K269" s="28"/>
      <c r="L269" s="45"/>
      <c r="M269" s="28"/>
      <c r="N269" s="79"/>
    </row>
    <row r="270" spans="1:14">
      <c r="A270" s="260"/>
      <c r="B270" s="261"/>
      <c r="C270" s="261"/>
      <c r="D270" s="262"/>
      <c r="E270" s="262"/>
      <c r="F270" s="262"/>
      <c r="G270" s="184"/>
      <c r="H270" s="184"/>
      <c r="I270" s="184"/>
      <c r="J270" s="184"/>
      <c r="K270" s="28"/>
      <c r="L270" s="28"/>
      <c r="M270" s="28"/>
      <c r="N270" s="79"/>
    </row>
    <row r="271" spans="1:14">
      <c r="A271" s="186"/>
      <c r="B271" s="187"/>
      <c r="C271" s="187"/>
      <c r="D271" s="188"/>
      <c r="E271" s="188"/>
      <c r="F271" s="188"/>
      <c r="G271" s="188"/>
      <c r="H271" s="188"/>
      <c r="I271" s="188"/>
      <c r="J271" s="188"/>
      <c r="K271" s="28"/>
      <c r="L271" s="28"/>
      <c r="M271" s="28"/>
      <c r="N271" s="79"/>
    </row>
    <row r="272" spans="1:14">
      <c r="A272" s="87"/>
      <c r="B272" s="28"/>
      <c r="C272" s="28"/>
      <c r="D272" s="28"/>
      <c r="E272" s="28" t="s">
        <v>280</v>
      </c>
      <c r="F272" s="28"/>
      <c r="G272" s="28"/>
      <c r="H272" s="28"/>
      <c r="I272" s="28"/>
      <c r="J272" s="28"/>
      <c r="K272" s="28"/>
      <c r="L272" s="28"/>
      <c r="M272" s="28"/>
      <c r="N272" s="79"/>
    </row>
    <row r="273" spans="1:14">
      <c r="A273" s="87"/>
      <c r="B273" s="28"/>
      <c r="C273" s="28"/>
      <c r="D273" s="28" t="s">
        <v>271</v>
      </c>
      <c r="E273" s="137"/>
      <c r="F273" s="28"/>
      <c r="G273" s="28"/>
      <c r="H273" s="28"/>
      <c r="I273" s="28"/>
      <c r="J273" s="28"/>
      <c r="K273" s="28"/>
      <c r="L273" s="28"/>
      <c r="M273" s="28"/>
      <c r="N273" s="79"/>
    </row>
    <row r="274" spans="1:14">
      <c r="A274" s="87"/>
      <c r="B274" s="28"/>
      <c r="C274" s="28"/>
      <c r="D274" s="28" t="s">
        <v>272</v>
      </c>
      <c r="E274" s="137"/>
      <c r="F274" s="28"/>
      <c r="G274" s="28"/>
      <c r="H274" s="28"/>
      <c r="I274" s="28"/>
      <c r="J274" s="28"/>
      <c r="K274" s="28"/>
      <c r="L274" s="28"/>
      <c r="M274" s="28"/>
      <c r="N274" s="79"/>
    </row>
    <row r="275" spans="1:14">
      <c r="A275" s="87"/>
      <c r="B275" s="28"/>
      <c r="C275" s="28"/>
      <c r="D275" s="28" t="s">
        <v>273</v>
      </c>
      <c r="E275" s="137"/>
      <c r="F275" s="28"/>
      <c r="G275" s="28"/>
      <c r="H275" s="28"/>
      <c r="I275" s="28"/>
      <c r="J275" s="28"/>
      <c r="K275" s="28"/>
      <c r="L275" s="28"/>
      <c r="M275" s="28"/>
      <c r="N275" s="79"/>
    </row>
    <row r="276" spans="1:14">
      <c r="A276" s="87"/>
      <c r="B276" s="28"/>
      <c r="C276" s="28"/>
      <c r="D276" s="28" t="s">
        <v>274</v>
      </c>
      <c r="E276" s="137"/>
      <c r="F276" s="28"/>
      <c r="G276" s="28"/>
      <c r="H276" s="140" t="s">
        <v>324</v>
      </c>
      <c r="I276" s="39"/>
      <c r="J276" s="39"/>
      <c r="K276" s="28"/>
      <c r="L276" s="28" t="s">
        <v>220</v>
      </c>
      <c r="M276" s="28"/>
      <c r="N276" s="79"/>
    </row>
    <row r="277" spans="1:14" ht="12.75" customHeight="1">
      <c r="A277" s="87"/>
      <c r="B277" s="28"/>
      <c r="C277" s="28"/>
      <c r="D277" s="28" t="s">
        <v>275</v>
      </c>
      <c r="E277" s="137"/>
      <c r="F277" s="28"/>
      <c r="G277" s="28"/>
      <c r="H277" s="259" t="str">
        <f>+"El costo del material veterinario para una gallina en el mes es de $"&amp;VALUE(D280)&amp;"."</f>
        <v>El costo del material veterinario para una gallina en el mes es de $0.</v>
      </c>
      <c r="I277" s="259"/>
      <c r="J277" s="259"/>
      <c r="K277" s="28"/>
      <c r="L277" s="31"/>
      <c r="M277" s="31"/>
      <c r="N277" s="82"/>
    </row>
    <row r="278" spans="1:14">
      <c r="A278" s="87"/>
      <c r="B278" s="28"/>
      <c r="C278" s="28"/>
      <c r="D278" s="28" t="s">
        <v>276</v>
      </c>
      <c r="E278" s="137"/>
      <c r="F278" s="28"/>
      <c r="G278" s="28"/>
      <c r="H278" s="259"/>
      <c r="I278" s="259"/>
      <c r="J278" s="259"/>
      <c r="K278" s="28"/>
      <c r="L278" s="31"/>
      <c r="M278" s="31"/>
      <c r="N278" s="82"/>
    </row>
    <row r="279" spans="1:14">
      <c r="A279" s="87"/>
      <c r="B279" s="28"/>
      <c r="C279" s="28"/>
      <c r="D279" s="28"/>
      <c r="E279" s="28"/>
      <c r="F279" s="28"/>
      <c r="G279" s="28"/>
      <c r="H279" s="259"/>
      <c r="I279" s="259"/>
      <c r="J279" s="259"/>
      <c r="K279" s="28"/>
      <c r="L279" s="31"/>
      <c r="M279" s="31"/>
      <c r="N279" s="82"/>
    </row>
    <row r="280" spans="1:14">
      <c r="A280" s="116" t="s">
        <v>297</v>
      </c>
      <c r="B280" s="93"/>
      <c r="C280" s="28" t="s">
        <v>221</v>
      </c>
      <c r="D280" s="93">
        <f>IF(SUM(E273:E278)=0,,AVERAGE(E273:E278))</f>
        <v>0</v>
      </c>
      <c r="E280" s="93"/>
      <c r="F280" s="33"/>
      <c r="G280" s="33"/>
      <c r="H280" s="259"/>
      <c r="I280" s="259"/>
      <c r="J280" s="259"/>
      <c r="K280" s="28"/>
      <c r="L280" s="31"/>
      <c r="M280" s="31"/>
      <c r="N280" s="82"/>
    </row>
    <row r="281" spans="1:14">
      <c r="A281" s="116"/>
      <c r="B281" s="93"/>
      <c r="C281" s="28"/>
      <c r="D281" s="93"/>
      <c r="E281" s="93"/>
      <c r="F281" s="33"/>
      <c r="G281" s="33"/>
      <c r="H281" s="33"/>
      <c r="I281" s="33"/>
      <c r="J281" s="33"/>
      <c r="K281" s="113"/>
      <c r="L281" s="31"/>
      <c r="M281" s="31"/>
      <c r="N281" s="82"/>
    </row>
    <row r="282" spans="1:14" ht="12.75" customHeight="1">
      <c r="A282" s="87"/>
      <c r="B282" s="28"/>
      <c r="C282" s="28"/>
      <c r="D282" s="182"/>
      <c r="E282" s="182"/>
      <c r="F282" s="182"/>
      <c r="G282" s="182"/>
      <c r="H282" s="182"/>
      <c r="I282" s="182"/>
      <c r="J282" s="182"/>
      <c r="K282" s="48"/>
      <c r="L282" s="31"/>
      <c r="M282" s="31"/>
      <c r="N282" s="82"/>
    </row>
    <row r="283" spans="1:14">
      <c r="A283" s="47"/>
      <c r="B283" s="28"/>
      <c r="C283" s="28"/>
      <c r="D283" s="28"/>
      <c r="E283" s="28"/>
      <c r="F283" s="45"/>
      <c r="G283" s="45"/>
      <c r="H283" s="45"/>
      <c r="I283" s="45"/>
      <c r="J283" s="45"/>
      <c r="K283" s="45"/>
      <c r="L283" s="31"/>
      <c r="M283" s="31"/>
      <c r="N283" s="82"/>
    </row>
    <row r="284" spans="1:14" ht="12.75" customHeight="1">
      <c r="A284" s="89" t="s">
        <v>246</v>
      </c>
      <c r="B284" s="39"/>
      <c r="C284" s="39"/>
      <c r="D284" s="28"/>
      <c r="E284" s="38"/>
      <c r="F284" s="45"/>
      <c r="G284" s="45"/>
      <c r="H284" s="45"/>
      <c r="I284" s="45"/>
      <c r="J284" s="45"/>
      <c r="K284" s="45"/>
      <c r="L284" s="39"/>
      <c r="M284" s="39"/>
      <c r="N284" s="80"/>
    </row>
    <row r="285" spans="1:14">
      <c r="A285" s="91"/>
      <c r="B285" s="39"/>
      <c r="C285" s="39"/>
      <c r="D285" s="28"/>
      <c r="E285" s="38"/>
      <c r="F285" s="33"/>
      <c r="G285" s="33"/>
      <c r="H285" s="33"/>
      <c r="I285" s="33"/>
      <c r="J285" s="33"/>
      <c r="K285" s="83"/>
      <c r="L285" s="39"/>
      <c r="M285" s="39"/>
      <c r="N285" s="80"/>
    </row>
    <row r="286" spans="1:14">
      <c r="A286" s="91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80"/>
    </row>
    <row r="287" spans="1:14">
      <c r="A287" s="88" t="s">
        <v>288</v>
      </c>
      <c r="B287" s="31"/>
      <c r="C287" s="31"/>
      <c r="D287" s="31"/>
      <c r="E287" s="28"/>
      <c r="F287" s="28"/>
      <c r="G287" s="28"/>
      <c r="H287" s="28"/>
      <c r="I287" s="28"/>
      <c r="J287" s="28"/>
      <c r="K287" s="28"/>
      <c r="L287" s="249"/>
      <c r="M287" s="249"/>
      <c r="N287" s="81"/>
    </row>
    <row r="288" spans="1:14">
      <c r="A288" s="10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185"/>
      <c r="M288" s="185"/>
      <c r="N288" s="81"/>
    </row>
    <row r="289" spans="1:14" ht="12.75" customHeight="1">
      <c r="A289" s="260" t="s">
        <v>322</v>
      </c>
      <c r="B289" s="261"/>
      <c r="C289" s="261"/>
      <c r="D289" s="262"/>
      <c r="E289" s="262"/>
      <c r="F289" s="262"/>
      <c r="G289" s="184"/>
      <c r="H289" s="184"/>
      <c r="I289" s="184"/>
      <c r="J289" s="184"/>
      <c r="K289" s="28"/>
      <c r="L289" s="45"/>
      <c r="M289" s="28"/>
      <c r="N289" s="79"/>
    </row>
    <row r="290" spans="1:14">
      <c r="A290" s="260"/>
      <c r="B290" s="261"/>
      <c r="C290" s="261"/>
      <c r="D290" s="262"/>
      <c r="E290" s="262"/>
      <c r="F290" s="262"/>
      <c r="G290" s="184"/>
      <c r="H290" s="184"/>
      <c r="I290" s="184"/>
      <c r="J290" s="184"/>
      <c r="K290" s="28"/>
      <c r="L290" s="28"/>
      <c r="M290" s="28"/>
      <c r="N290" s="79"/>
    </row>
    <row r="291" spans="1:14">
      <c r="A291" s="186"/>
      <c r="B291" s="187"/>
      <c r="C291" s="187"/>
      <c r="D291" s="188"/>
      <c r="E291" s="188"/>
      <c r="F291" s="188"/>
      <c r="G291" s="188"/>
      <c r="H291" s="188"/>
      <c r="I291" s="188"/>
      <c r="J291" s="188"/>
      <c r="K291" s="28"/>
      <c r="L291" s="28"/>
      <c r="M291" s="28"/>
      <c r="N291" s="79"/>
    </row>
    <row r="292" spans="1:14" s="123" customFormat="1">
      <c r="A292" s="87"/>
      <c r="B292" s="28"/>
      <c r="C292" s="28"/>
      <c r="D292" s="28"/>
      <c r="E292" s="28" t="s">
        <v>289</v>
      </c>
      <c r="F292" s="28"/>
      <c r="G292" s="28"/>
      <c r="H292" s="28"/>
      <c r="I292" s="28"/>
      <c r="J292" s="28"/>
      <c r="K292" s="28"/>
      <c r="L292" s="28"/>
      <c r="M292" s="28"/>
      <c r="N292" s="79"/>
    </row>
    <row r="293" spans="1:14">
      <c r="A293" s="87"/>
      <c r="B293" s="28"/>
      <c r="C293" s="28"/>
      <c r="D293" s="28" t="s">
        <v>271</v>
      </c>
      <c r="E293" s="137"/>
      <c r="F293" s="28"/>
      <c r="G293" s="28"/>
      <c r="H293" s="28"/>
      <c r="I293" s="28"/>
      <c r="J293" s="28"/>
      <c r="K293" s="28"/>
      <c r="L293" s="28"/>
      <c r="M293" s="28"/>
      <c r="N293" s="79"/>
    </row>
    <row r="294" spans="1:14">
      <c r="A294" s="87"/>
      <c r="B294" s="28"/>
      <c r="C294" s="28"/>
      <c r="D294" s="28" t="s">
        <v>272</v>
      </c>
      <c r="E294" s="137"/>
      <c r="F294" s="28"/>
      <c r="G294" s="28"/>
      <c r="H294" s="28"/>
      <c r="I294" s="28"/>
      <c r="J294" s="28"/>
      <c r="K294" s="28"/>
      <c r="L294" s="28"/>
      <c r="M294" s="28"/>
      <c r="N294" s="79"/>
    </row>
    <row r="295" spans="1:14">
      <c r="A295" s="87"/>
      <c r="B295" s="28"/>
      <c r="C295" s="28"/>
      <c r="D295" s="28" t="s">
        <v>273</v>
      </c>
      <c r="E295" s="137"/>
      <c r="F295" s="28"/>
      <c r="G295" s="28"/>
      <c r="H295" s="28"/>
      <c r="I295" s="28"/>
      <c r="J295" s="28"/>
      <c r="K295" s="28"/>
      <c r="L295" s="28"/>
      <c r="M295" s="28"/>
      <c r="N295" s="79"/>
    </row>
    <row r="296" spans="1:14">
      <c r="A296" s="87"/>
      <c r="B296" s="28"/>
      <c r="C296" s="28"/>
      <c r="D296" s="28" t="s">
        <v>274</v>
      </c>
      <c r="E296" s="137"/>
      <c r="F296" s="28"/>
      <c r="G296" s="28"/>
      <c r="H296" s="140" t="s">
        <v>324</v>
      </c>
      <c r="I296" s="39"/>
      <c r="J296" s="39"/>
      <c r="K296" s="28"/>
      <c r="L296" s="28" t="s">
        <v>220</v>
      </c>
      <c r="M296" s="28"/>
      <c r="N296" s="79"/>
    </row>
    <row r="297" spans="1:14" ht="12.75" customHeight="1">
      <c r="A297" s="87"/>
      <c r="B297" s="28"/>
      <c r="C297" s="28"/>
      <c r="D297" s="28" t="s">
        <v>275</v>
      </c>
      <c r="E297" s="137"/>
      <c r="F297" s="28"/>
      <c r="G297" s="28"/>
      <c r="H297" s="259" t="str">
        <f>+"Los gasto directos para una gallina en el mes es de $"&amp;VALUE(D300)&amp;"."</f>
        <v>Los gasto directos para una gallina en el mes es de $0.</v>
      </c>
      <c r="I297" s="259"/>
      <c r="J297" s="259"/>
      <c r="K297" s="28"/>
      <c r="L297" s="31"/>
      <c r="M297" s="31"/>
      <c r="N297" s="82"/>
    </row>
    <row r="298" spans="1:14">
      <c r="A298" s="87"/>
      <c r="B298" s="28"/>
      <c r="C298" s="28"/>
      <c r="D298" s="28" t="s">
        <v>276</v>
      </c>
      <c r="E298" s="137"/>
      <c r="F298" s="28"/>
      <c r="G298" s="28"/>
      <c r="H298" s="259"/>
      <c r="I298" s="259"/>
      <c r="J298" s="259"/>
      <c r="K298" s="28"/>
      <c r="L298" s="31"/>
      <c r="M298" s="31"/>
      <c r="N298" s="82"/>
    </row>
    <row r="299" spans="1:14">
      <c r="A299" s="87"/>
      <c r="B299" s="28"/>
      <c r="C299" s="28"/>
      <c r="D299" s="28"/>
      <c r="E299" s="28"/>
      <c r="F299" s="28"/>
      <c r="G299" s="28"/>
      <c r="H299" s="259"/>
      <c r="I299" s="259"/>
      <c r="J299" s="259"/>
      <c r="K299" s="28"/>
      <c r="L299" s="31"/>
      <c r="M299" s="31"/>
      <c r="N299" s="82"/>
    </row>
    <row r="300" spans="1:14">
      <c r="A300" s="263" t="s">
        <v>288</v>
      </c>
      <c r="B300" s="264"/>
      <c r="C300" s="28" t="s">
        <v>221</v>
      </c>
      <c r="D300" s="136">
        <f>IF(SUM(E293:E298)=0,,AVERAGE(E293:E298))</f>
        <v>0</v>
      </c>
      <c r="E300" s="93"/>
      <c r="F300" s="33"/>
      <c r="G300" s="33"/>
      <c r="H300" s="259"/>
      <c r="I300" s="259"/>
      <c r="J300" s="259"/>
      <c r="K300" s="28"/>
      <c r="L300" s="31"/>
      <c r="M300" s="31"/>
      <c r="N300" s="82"/>
    </row>
    <row r="301" spans="1:14">
      <c r="A301" s="87"/>
      <c r="B301" s="28"/>
      <c r="C301" s="28"/>
      <c r="D301" s="93"/>
      <c r="E301" s="93"/>
      <c r="F301" s="33"/>
      <c r="G301" s="33"/>
      <c r="H301" s="33"/>
      <c r="I301" s="33"/>
      <c r="J301" s="33"/>
      <c r="K301" s="113"/>
      <c r="L301" s="31"/>
      <c r="M301" s="31"/>
      <c r="N301" s="82"/>
    </row>
    <row r="302" spans="1:14">
      <c r="A302" s="87"/>
      <c r="B302" s="28"/>
      <c r="C302" s="28"/>
      <c r="D302" s="182"/>
      <c r="E302" s="182"/>
      <c r="F302" s="182"/>
      <c r="G302" s="182"/>
      <c r="H302" s="182"/>
      <c r="I302" s="182"/>
      <c r="J302" s="182"/>
      <c r="K302" s="48"/>
      <c r="L302" s="31"/>
      <c r="M302" s="31"/>
      <c r="N302" s="82"/>
    </row>
    <row r="303" spans="1:14">
      <c r="A303" s="47"/>
      <c r="B303" s="28"/>
      <c r="C303" s="28"/>
      <c r="D303" s="28"/>
      <c r="E303" s="28"/>
      <c r="F303" s="45"/>
      <c r="G303" s="45"/>
      <c r="H303" s="45"/>
      <c r="I303" s="45"/>
      <c r="J303" s="45"/>
      <c r="K303" s="45"/>
      <c r="L303" s="28"/>
      <c r="M303" s="28"/>
      <c r="N303" s="79"/>
    </row>
    <row r="304" spans="1:14" ht="12.75" customHeight="1">
      <c r="A304" s="89" t="s">
        <v>246</v>
      </c>
      <c r="B304" s="39"/>
      <c r="C304" s="39"/>
      <c r="D304" s="28"/>
      <c r="E304" s="38"/>
      <c r="F304" s="45"/>
      <c r="G304" s="45"/>
      <c r="H304" s="45"/>
      <c r="I304" s="45"/>
      <c r="J304" s="45"/>
      <c r="K304" s="45"/>
      <c r="L304" s="39"/>
      <c r="M304" s="39"/>
      <c r="N304" s="80"/>
    </row>
    <row r="305" spans="1:14">
      <c r="A305" s="91"/>
      <c r="B305" s="39"/>
      <c r="C305" s="39"/>
      <c r="D305" s="28"/>
      <c r="E305" s="38"/>
      <c r="F305" s="33"/>
      <c r="G305" s="33"/>
      <c r="H305" s="33"/>
      <c r="I305" s="33"/>
      <c r="J305" s="33"/>
      <c r="K305" s="83"/>
      <c r="L305" s="39"/>
      <c r="M305" s="39"/>
      <c r="N305" s="80"/>
    </row>
    <row r="306" spans="1:14">
      <c r="A306" s="91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80"/>
    </row>
    <row r="307" spans="1:14">
      <c r="A307" s="88" t="s">
        <v>290</v>
      </c>
      <c r="B307" s="31"/>
      <c r="C307" s="31"/>
      <c r="D307" s="31"/>
      <c r="E307" s="28"/>
      <c r="F307" s="28"/>
      <c r="G307" s="28"/>
      <c r="H307" s="28"/>
      <c r="I307" s="28"/>
      <c r="J307" s="28"/>
      <c r="K307" s="28"/>
      <c r="L307" s="249"/>
      <c r="M307" s="249"/>
      <c r="N307" s="81"/>
    </row>
    <row r="308" spans="1:14">
      <c r="A308" s="10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185"/>
      <c r="M308" s="185"/>
      <c r="N308" s="81"/>
    </row>
    <row r="309" spans="1:14" ht="12.75" customHeight="1">
      <c r="A309" s="260" t="s">
        <v>323</v>
      </c>
      <c r="B309" s="261"/>
      <c r="C309" s="261"/>
      <c r="D309" s="262"/>
      <c r="E309" s="262"/>
      <c r="F309" s="262"/>
      <c r="G309" s="184"/>
      <c r="H309" s="184"/>
      <c r="I309" s="184"/>
      <c r="J309" s="184"/>
      <c r="K309" s="28"/>
      <c r="L309" s="28"/>
      <c r="M309" s="28"/>
      <c r="N309" s="79"/>
    </row>
    <row r="310" spans="1:14">
      <c r="A310" s="260"/>
      <c r="B310" s="261"/>
      <c r="C310" s="261"/>
      <c r="D310" s="262"/>
      <c r="E310" s="262"/>
      <c r="F310" s="262"/>
      <c r="G310" s="184"/>
      <c r="H310" s="184"/>
      <c r="I310" s="184"/>
      <c r="J310" s="184"/>
      <c r="K310" s="28"/>
      <c r="L310" s="28"/>
      <c r="M310" s="28"/>
      <c r="N310" s="79"/>
    </row>
    <row r="311" spans="1:14">
      <c r="A311" s="186"/>
      <c r="B311" s="187"/>
      <c r="C311" s="187"/>
      <c r="D311" s="188"/>
      <c r="E311" s="188"/>
      <c r="F311" s="188"/>
      <c r="G311" s="188"/>
      <c r="H311" s="188"/>
      <c r="I311" s="188"/>
      <c r="J311" s="188"/>
      <c r="K311" s="28"/>
      <c r="L311" s="28"/>
      <c r="M311" s="28"/>
      <c r="N311" s="79"/>
    </row>
    <row r="312" spans="1:14">
      <c r="A312" s="87"/>
      <c r="B312" s="28"/>
      <c r="C312" s="28"/>
      <c r="D312" s="28"/>
      <c r="E312" s="28" t="s">
        <v>291</v>
      </c>
      <c r="F312" s="28"/>
      <c r="G312" s="28"/>
      <c r="H312" s="28"/>
      <c r="I312" s="28"/>
      <c r="J312" s="28"/>
      <c r="K312" s="28"/>
      <c r="L312" s="28"/>
      <c r="M312" s="28"/>
      <c r="N312" s="79"/>
    </row>
    <row r="313" spans="1:14">
      <c r="A313" s="87"/>
      <c r="B313" s="28"/>
      <c r="C313" s="28"/>
      <c r="D313" s="28" t="s">
        <v>271</v>
      </c>
      <c r="E313" s="137"/>
      <c r="F313" s="28"/>
      <c r="G313" s="28"/>
      <c r="H313" s="28"/>
      <c r="I313" s="28"/>
      <c r="J313" s="28"/>
      <c r="K313" s="28"/>
      <c r="L313" s="28"/>
      <c r="M313" s="28"/>
      <c r="N313" s="79"/>
    </row>
    <row r="314" spans="1:14">
      <c r="A314" s="87"/>
      <c r="B314" s="28"/>
      <c r="C314" s="28"/>
      <c r="D314" s="28" t="s">
        <v>272</v>
      </c>
      <c r="E314" s="137"/>
      <c r="F314" s="28"/>
      <c r="G314" s="28"/>
      <c r="H314" s="28"/>
      <c r="I314" s="28"/>
      <c r="J314" s="28"/>
      <c r="K314" s="28"/>
      <c r="L314" s="28" t="s">
        <v>220</v>
      </c>
      <c r="M314" s="28"/>
      <c r="N314" s="79"/>
    </row>
    <row r="315" spans="1:14" ht="12.75" customHeight="1">
      <c r="A315" s="87"/>
      <c r="B315" s="28"/>
      <c r="C315" s="28"/>
      <c r="D315" s="28" t="s">
        <v>273</v>
      </c>
      <c r="E315" s="137"/>
      <c r="F315" s="28"/>
      <c r="G315" s="28"/>
      <c r="H315" s="28"/>
      <c r="I315" s="28"/>
      <c r="J315" s="28"/>
      <c r="K315" s="28"/>
      <c r="L315" s="31"/>
      <c r="M315" s="31"/>
      <c r="N315" s="82"/>
    </row>
    <row r="316" spans="1:14">
      <c r="A316" s="87"/>
      <c r="B316" s="28"/>
      <c r="C316" s="28"/>
      <c r="D316" s="28" t="s">
        <v>274</v>
      </c>
      <c r="E316" s="137"/>
      <c r="F316" s="28"/>
      <c r="G316" s="28"/>
      <c r="H316" s="140" t="s">
        <v>324</v>
      </c>
      <c r="I316" s="39"/>
      <c r="J316" s="39"/>
      <c r="K316" s="28"/>
      <c r="L316" s="31"/>
      <c r="M316" s="31"/>
      <c r="N316" s="82"/>
    </row>
    <row r="317" spans="1:14" ht="12.75" customHeight="1">
      <c r="A317" s="87"/>
      <c r="B317" s="28"/>
      <c r="C317" s="28"/>
      <c r="D317" s="28" t="s">
        <v>275</v>
      </c>
      <c r="E317" s="137"/>
      <c r="F317" s="28"/>
      <c r="G317" s="28"/>
      <c r="H317" s="259" t="str">
        <f>+"Los sueldos y prestaciones para una gallina en el mes es de $"&amp;VALUE(D320)&amp;"."</f>
        <v>Los sueldos y prestaciones para una gallina en el mes es de $0.</v>
      </c>
      <c r="I317" s="259"/>
      <c r="J317" s="259"/>
      <c r="K317" s="28"/>
      <c r="L317" s="31"/>
      <c r="M317" s="31"/>
      <c r="N317" s="82"/>
    </row>
    <row r="318" spans="1:14">
      <c r="A318" s="87"/>
      <c r="B318" s="28"/>
      <c r="C318" s="28"/>
      <c r="D318" s="28" t="s">
        <v>276</v>
      </c>
      <c r="E318" s="137"/>
      <c r="F318" s="28"/>
      <c r="G318" s="28"/>
      <c r="H318" s="259"/>
      <c r="I318" s="259"/>
      <c r="J318" s="259"/>
      <c r="K318" s="28"/>
      <c r="L318" s="31"/>
      <c r="M318" s="31"/>
      <c r="N318" s="82"/>
    </row>
    <row r="319" spans="1:14">
      <c r="A319" s="87"/>
      <c r="B319" s="28"/>
      <c r="C319" s="28"/>
      <c r="D319" s="28"/>
      <c r="E319" s="28"/>
      <c r="F319" s="28"/>
      <c r="G319" s="28"/>
      <c r="H319" s="259"/>
      <c r="I319" s="259"/>
      <c r="J319" s="259"/>
      <c r="K319" s="28"/>
      <c r="L319" s="31"/>
      <c r="M319" s="31"/>
      <c r="N319" s="82"/>
    </row>
    <row r="320" spans="1:14">
      <c r="A320" s="263" t="s">
        <v>290</v>
      </c>
      <c r="B320" s="264"/>
      <c r="C320" s="28" t="s">
        <v>221</v>
      </c>
      <c r="D320" s="136">
        <f>IF(SUM(E313:E318)=0,,AVERAGE(E313:E318))</f>
        <v>0</v>
      </c>
      <c r="E320" s="93"/>
      <c r="F320" s="33"/>
      <c r="G320" s="33"/>
      <c r="H320" s="259"/>
      <c r="I320" s="259"/>
      <c r="J320" s="259"/>
      <c r="K320" s="28"/>
      <c r="L320" s="31"/>
      <c r="M320" s="31"/>
      <c r="N320" s="82"/>
    </row>
    <row r="321" spans="1:14">
      <c r="A321" s="116"/>
      <c r="B321" s="93"/>
      <c r="C321" s="28"/>
      <c r="D321" s="93"/>
      <c r="E321" s="93"/>
      <c r="F321" s="33"/>
      <c r="G321" s="33"/>
      <c r="H321" s="33"/>
      <c r="I321" s="33"/>
      <c r="J321" s="33"/>
      <c r="K321" s="113"/>
      <c r="L321" s="28"/>
      <c r="M321" s="28"/>
      <c r="N321" s="79"/>
    </row>
    <row r="322" spans="1:14">
      <c r="A322" s="87"/>
      <c r="B322" s="28"/>
      <c r="C322" s="28"/>
      <c r="D322" s="182"/>
      <c r="E322" s="182"/>
      <c r="F322" s="182"/>
      <c r="G322" s="182"/>
      <c r="H322" s="182"/>
      <c r="I322" s="182"/>
      <c r="J322" s="182"/>
      <c r="K322" s="48"/>
      <c r="L322" s="28"/>
      <c r="M322" s="28"/>
      <c r="N322" s="79"/>
    </row>
    <row r="323" spans="1:14">
      <c r="A323" s="47"/>
      <c r="B323" s="28"/>
      <c r="C323" s="28"/>
      <c r="D323" s="28"/>
      <c r="E323" s="28"/>
      <c r="F323" s="45"/>
      <c r="G323" s="45"/>
      <c r="H323" s="45"/>
      <c r="I323" s="45"/>
      <c r="J323" s="45"/>
      <c r="K323" s="45"/>
      <c r="L323" s="28"/>
      <c r="M323" s="28"/>
      <c r="N323" s="79"/>
    </row>
    <row r="324" spans="1:14">
      <c r="A324" s="89" t="s">
        <v>246</v>
      </c>
      <c r="B324" s="39"/>
      <c r="C324" s="39"/>
      <c r="D324" s="28"/>
      <c r="E324" s="38"/>
      <c r="F324" s="45"/>
      <c r="G324" s="45"/>
      <c r="H324" s="45"/>
      <c r="I324" s="45"/>
      <c r="J324" s="45"/>
      <c r="K324" s="45"/>
      <c r="L324" s="39"/>
      <c r="M324" s="39"/>
      <c r="N324" s="80"/>
    </row>
    <row r="325" spans="1:14">
      <c r="A325" s="91"/>
      <c r="B325" s="39"/>
      <c r="C325" s="39"/>
      <c r="D325" s="28"/>
      <c r="E325" s="38"/>
      <c r="F325" s="33"/>
      <c r="G325" s="33"/>
      <c r="H325" s="33"/>
      <c r="I325" s="33"/>
      <c r="J325" s="33"/>
      <c r="K325" s="83"/>
      <c r="L325" s="39"/>
      <c r="M325" s="39"/>
      <c r="N325" s="80"/>
    </row>
    <row r="326" spans="1:14">
      <c r="A326" s="91"/>
      <c r="B326" s="39"/>
      <c r="C326" s="39"/>
      <c r="D326" s="28"/>
      <c r="E326" s="38"/>
      <c r="F326" s="33"/>
      <c r="G326" s="33"/>
      <c r="H326" s="33"/>
      <c r="I326" s="33"/>
      <c r="J326" s="33"/>
      <c r="K326" s="83"/>
      <c r="L326" s="39"/>
      <c r="M326" s="39"/>
      <c r="N326" s="80"/>
    </row>
    <row r="327" spans="1:14" ht="15">
      <c r="A327" s="250" t="s">
        <v>304</v>
      </c>
      <c r="B327" s="251"/>
      <c r="C327" s="251"/>
      <c r="D327" s="251"/>
      <c r="E327" s="251"/>
      <c r="F327" s="251"/>
      <c r="G327" s="251"/>
      <c r="H327" s="251"/>
      <c r="I327" s="251"/>
      <c r="J327" s="251"/>
      <c r="K327" s="251"/>
      <c r="L327" s="251"/>
      <c r="M327" s="251"/>
      <c r="N327" s="252"/>
    </row>
    <row r="328" spans="1:14">
      <c r="A328" s="124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127"/>
    </row>
    <row r="329" spans="1:14">
      <c r="A329" s="88" t="s">
        <v>267</v>
      </c>
      <c r="B329" s="31"/>
      <c r="C329" s="31"/>
      <c r="D329" s="31"/>
      <c r="E329" s="28"/>
      <c r="F329" s="28"/>
      <c r="G329" s="28"/>
      <c r="H329" s="28"/>
      <c r="I329" s="28"/>
      <c r="J329" s="28"/>
      <c r="K329" s="28"/>
      <c r="L329" s="249"/>
      <c r="M329" s="249"/>
      <c r="N329" s="81"/>
    </row>
    <row r="330" spans="1:14">
      <c r="A330" s="10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185"/>
      <c r="M330" s="185"/>
      <c r="N330" s="81"/>
    </row>
    <row r="331" spans="1:14">
      <c r="A331" s="246"/>
      <c r="B331" s="247"/>
      <c r="C331" s="247"/>
      <c r="D331" s="248"/>
      <c r="E331" s="248"/>
      <c r="F331" s="248"/>
      <c r="G331" s="188"/>
      <c r="H331" s="188"/>
      <c r="I331" s="188"/>
      <c r="J331" s="188"/>
      <c r="K331" s="28"/>
      <c r="L331" s="45"/>
      <c r="M331" s="28"/>
      <c r="N331" s="79"/>
    </row>
    <row r="332" spans="1:14">
      <c r="A332" s="246"/>
      <c r="B332" s="247"/>
      <c r="C332" s="247"/>
      <c r="D332" s="248"/>
      <c r="E332" s="248"/>
      <c r="F332" s="248"/>
      <c r="G332" s="188"/>
      <c r="H332" s="188"/>
      <c r="I332" s="188"/>
      <c r="J332" s="188"/>
      <c r="K332" s="28"/>
      <c r="L332" s="28"/>
      <c r="M332" s="28"/>
      <c r="N332" s="79"/>
    </row>
    <row r="333" spans="1:14">
      <c r="A333" s="186"/>
      <c r="B333" s="187"/>
      <c r="C333" s="187"/>
      <c r="D333" s="188"/>
      <c r="E333" s="188"/>
      <c r="F333" s="188"/>
      <c r="G333" s="188"/>
      <c r="H333" s="188"/>
      <c r="I333" s="188"/>
      <c r="J333" s="188"/>
      <c r="K333" s="28"/>
      <c r="L333" s="28"/>
      <c r="M333" s="28"/>
      <c r="N333" s="79"/>
    </row>
    <row r="334" spans="1:14">
      <c r="A334" s="87"/>
      <c r="B334" s="28"/>
      <c r="C334" s="28"/>
      <c r="D334" s="28"/>
      <c r="E334" s="28" t="s">
        <v>267</v>
      </c>
      <c r="F334" s="28"/>
      <c r="G334" s="28"/>
      <c r="H334" s="28"/>
      <c r="I334" s="28"/>
      <c r="J334" s="28"/>
      <c r="K334" s="28"/>
      <c r="L334" s="28"/>
      <c r="M334" s="28"/>
      <c r="N334" s="79"/>
    </row>
    <row r="335" spans="1:14" ht="12.75" customHeight="1">
      <c r="A335" s="87"/>
      <c r="B335" s="28"/>
      <c r="C335" s="28"/>
      <c r="D335" s="28" t="s">
        <v>271</v>
      </c>
      <c r="E335" s="139"/>
      <c r="F335" s="28"/>
      <c r="G335" s="28"/>
      <c r="H335" s="28"/>
      <c r="I335" s="28"/>
      <c r="J335" s="28"/>
      <c r="K335" s="28"/>
      <c r="L335" s="28"/>
      <c r="M335" s="28"/>
      <c r="N335" s="79"/>
    </row>
    <row r="336" spans="1:14">
      <c r="A336" s="87"/>
      <c r="B336" s="28"/>
      <c r="C336" s="28"/>
      <c r="D336" s="28" t="s">
        <v>272</v>
      </c>
      <c r="E336" s="139"/>
      <c r="F336" s="28"/>
      <c r="G336" s="28"/>
      <c r="H336" s="28"/>
      <c r="I336" s="28"/>
      <c r="J336" s="28"/>
      <c r="K336" s="28"/>
      <c r="L336" s="28" t="s">
        <v>220</v>
      </c>
      <c r="M336" s="28"/>
      <c r="N336" s="79"/>
    </row>
    <row r="337" spans="1:14">
      <c r="A337" s="87"/>
      <c r="B337" s="28"/>
      <c r="C337" s="28"/>
      <c r="D337" s="28" t="s">
        <v>273</v>
      </c>
      <c r="E337" s="139"/>
      <c r="F337" s="28"/>
      <c r="G337" s="28"/>
      <c r="H337" s="28"/>
      <c r="I337" s="28"/>
      <c r="J337" s="28"/>
      <c r="K337" s="28"/>
      <c r="L337" s="31"/>
      <c r="M337" s="31"/>
      <c r="N337" s="82"/>
    </row>
    <row r="338" spans="1:14">
      <c r="A338" s="87"/>
      <c r="B338" s="28"/>
      <c r="C338" s="28"/>
      <c r="D338" s="28" t="s">
        <v>274</v>
      </c>
      <c r="E338" s="139"/>
      <c r="F338" s="28"/>
      <c r="G338" s="28"/>
      <c r="H338" s="140" t="s">
        <v>324</v>
      </c>
      <c r="I338" s="39"/>
      <c r="J338" s="39"/>
      <c r="K338" s="28"/>
      <c r="L338" s="31"/>
      <c r="M338" s="31"/>
      <c r="N338" s="82"/>
    </row>
    <row r="339" spans="1:14" ht="12.75" customHeight="1">
      <c r="A339" s="87"/>
      <c r="B339" s="28"/>
      <c r="C339" s="28"/>
      <c r="D339" s="28" t="s">
        <v>275</v>
      </c>
      <c r="E339" s="139"/>
      <c r="F339" s="28"/>
      <c r="G339" s="28"/>
      <c r="H339" s="259" t="str">
        <f>+"El costo de la gallina al momento de inicar con la postura es de $"&amp;VALUE(D342)&amp;" KG."</f>
        <v>El costo de la gallina al momento de inicar con la postura es de $0 KG.</v>
      </c>
      <c r="I339" s="259"/>
      <c r="J339" s="259"/>
      <c r="K339" s="28"/>
      <c r="L339" s="31"/>
      <c r="M339" s="31"/>
      <c r="N339" s="82"/>
    </row>
    <row r="340" spans="1:14">
      <c r="A340" s="87"/>
      <c r="B340" s="28"/>
      <c r="C340" s="28"/>
      <c r="D340" s="28" t="s">
        <v>276</v>
      </c>
      <c r="E340" s="139"/>
      <c r="F340" s="28"/>
      <c r="G340" s="28"/>
      <c r="H340" s="259"/>
      <c r="I340" s="259"/>
      <c r="J340" s="259"/>
      <c r="K340" s="28"/>
      <c r="L340" s="31"/>
      <c r="M340" s="31"/>
      <c r="N340" s="82"/>
    </row>
    <row r="341" spans="1:14">
      <c r="A341" s="87"/>
      <c r="B341" s="28"/>
      <c r="C341" s="28"/>
      <c r="D341" s="28"/>
      <c r="E341" s="28"/>
      <c r="F341" s="28"/>
      <c r="G341" s="28"/>
      <c r="H341" s="259"/>
      <c r="I341" s="259"/>
      <c r="J341" s="259"/>
      <c r="K341" s="28"/>
      <c r="L341" s="31"/>
      <c r="M341" s="31"/>
      <c r="N341" s="82"/>
    </row>
    <row r="342" spans="1:14">
      <c r="A342" s="87" t="s">
        <v>307</v>
      </c>
      <c r="B342" s="28"/>
      <c r="C342" s="28" t="s">
        <v>221</v>
      </c>
      <c r="D342" s="136">
        <f>IF(SUM(E335:E340)=0,,AVERAGE(E335:E340))</f>
        <v>0</v>
      </c>
      <c r="E342" s="93"/>
      <c r="F342" s="33"/>
      <c r="G342" s="33"/>
      <c r="H342" s="259"/>
      <c r="I342" s="259"/>
      <c r="J342" s="259"/>
      <c r="K342" s="104"/>
      <c r="L342" s="31"/>
      <c r="M342" s="31"/>
      <c r="N342" s="82"/>
    </row>
    <row r="343" spans="1:14">
      <c r="A343" s="87"/>
      <c r="B343" s="28"/>
      <c r="C343" s="28"/>
      <c r="D343" s="93"/>
      <c r="E343" s="93"/>
      <c r="F343" s="33"/>
      <c r="G343" s="33"/>
      <c r="H343" s="33"/>
      <c r="I343" s="33"/>
      <c r="J343" s="33"/>
      <c r="K343" s="113"/>
      <c r="L343" s="28"/>
      <c r="M343" s="28"/>
      <c r="N343" s="79"/>
    </row>
    <row r="344" spans="1:14">
      <c r="A344" s="87"/>
      <c r="B344" s="28"/>
      <c r="C344" s="28"/>
      <c r="D344" s="182"/>
      <c r="E344" s="182"/>
      <c r="F344" s="182"/>
      <c r="G344" s="182"/>
      <c r="H344" s="182"/>
      <c r="I344" s="182"/>
      <c r="J344" s="182"/>
      <c r="K344" s="48"/>
      <c r="L344" s="28"/>
      <c r="M344" s="28"/>
      <c r="N344" s="79"/>
    </row>
    <row r="345" spans="1:14">
      <c r="A345" s="87"/>
      <c r="B345" s="28"/>
      <c r="C345" s="28"/>
      <c r="D345" s="28"/>
      <c r="E345" s="28"/>
      <c r="F345" s="33"/>
      <c r="G345" s="33"/>
      <c r="H345" s="33"/>
      <c r="I345" s="33"/>
      <c r="J345" s="33"/>
      <c r="K345" s="28"/>
      <c r="L345" s="28"/>
      <c r="M345" s="28"/>
      <c r="N345" s="79"/>
    </row>
    <row r="346" spans="1:14">
      <c r="A346" s="89" t="s">
        <v>246</v>
      </c>
      <c r="B346" s="28"/>
      <c r="C346" s="28"/>
      <c r="D346" s="28"/>
      <c r="E346" s="38"/>
      <c r="F346" s="33"/>
      <c r="G346" s="33"/>
      <c r="H346" s="33"/>
      <c r="I346" s="33"/>
      <c r="J346" s="33"/>
      <c r="K346" s="83"/>
      <c r="L346" s="28"/>
      <c r="M346" s="28"/>
      <c r="N346" s="79"/>
    </row>
    <row r="347" spans="1:14">
      <c r="A347" s="91"/>
      <c r="B347" s="39"/>
      <c r="C347" s="39"/>
      <c r="D347" s="39"/>
      <c r="E347" s="38"/>
      <c r="F347" s="33"/>
      <c r="G347" s="33"/>
      <c r="H347" s="33"/>
      <c r="I347" s="33"/>
      <c r="J347" s="33"/>
      <c r="K347" s="36"/>
      <c r="L347" s="39"/>
      <c r="M347" s="39"/>
      <c r="N347" s="80"/>
    </row>
    <row r="348" spans="1:14">
      <c r="A348" s="91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80"/>
    </row>
    <row r="349" spans="1:14">
      <c r="A349" s="88" t="s">
        <v>282</v>
      </c>
      <c r="B349" s="31"/>
      <c r="C349" s="31"/>
      <c r="D349" s="31"/>
      <c r="E349" s="28"/>
      <c r="F349" s="28"/>
      <c r="G349" s="28"/>
      <c r="H349" s="28"/>
      <c r="I349" s="28"/>
      <c r="J349" s="28"/>
      <c r="K349" s="28"/>
      <c r="L349" s="28"/>
      <c r="M349" s="28"/>
      <c r="N349" s="79"/>
    </row>
    <row r="350" spans="1:14">
      <c r="A350" s="10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79"/>
    </row>
    <row r="351" spans="1:14" ht="12.75" customHeight="1">
      <c r="A351" s="246" t="s">
        <v>315</v>
      </c>
      <c r="B351" s="247"/>
      <c r="C351" s="247"/>
      <c r="D351" s="248"/>
      <c r="E351" s="248"/>
      <c r="F351" s="248"/>
      <c r="G351" s="188"/>
      <c r="H351" s="188"/>
      <c r="I351" s="188"/>
      <c r="J351" s="188"/>
      <c r="K351" s="28"/>
      <c r="L351" s="28"/>
      <c r="M351" s="28"/>
      <c r="N351" s="79"/>
    </row>
    <row r="352" spans="1:14">
      <c r="A352" s="246"/>
      <c r="B352" s="247"/>
      <c r="C352" s="247"/>
      <c r="D352" s="248"/>
      <c r="E352" s="248"/>
      <c r="F352" s="248"/>
      <c r="G352" s="188"/>
      <c r="H352" s="188"/>
      <c r="I352" s="188"/>
      <c r="J352" s="188"/>
      <c r="K352" s="28"/>
      <c r="L352" s="28"/>
      <c r="M352" s="28"/>
      <c r="N352" s="79"/>
    </row>
    <row r="353" spans="1:14">
      <c r="A353" s="186"/>
      <c r="B353" s="187"/>
      <c r="C353" s="187"/>
      <c r="D353" s="188"/>
      <c r="E353" s="188"/>
      <c r="F353" s="188"/>
      <c r="G353" s="188"/>
      <c r="H353" s="188"/>
      <c r="I353" s="188"/>
      <c r="J353" s="188"/>
      <c r="K353" s="28"/>
      <c r="L353" s="28"/>
      <c r="M353" s="28"/>
      <c r="N353" s="79"/>
    </row>
    <row r="354" spans="1:14">
      <c r="A354" s="87"/>
      <c r="B354" s="28"/>
      <c r="C354" s="28"/>
      <c r="D354" s="28"/>
      <c r="E354" s="138" t="s">
        <v>281</v>
      </c>
      <c r="F354" s="28"/>
      <c r="G354" s="28"/>
      <c r="H354" s="28"/>
      <c r="I354" s="28"/>
      <c r="J354" s="28"/>
      <c r="K354" s="28"/>
      <c r="L354" s="28"/>
      <c r="M354" s="28"/>
      <c r="N354" s="79"/>
    </row>
    <row r="355" spans="1:14" ht="12.75" customHeight="1">
      <c r="A355" s="87"/>
      <c r="B355" s="28"/>
      <c r="C355" s="28"/>
      <c r="D355" s="28" t="s">
        <v>271</v>
      </c>
      <c r="E355" s="160"/>
      <c r="F355" s="28"/>
      <c r="G355" s="28"/>
      <c r="H355" s="28"/>
      <c r="I355" s="28"/>
      <c r="J355" s="28"/>
      <c r="K355" s="28"/>
      <c r="L355" s="28"/>
      <c r="M355" s="28"/>
      <c r="N355" s="79"/>
    </row>
    <row r="356" spans="1:14">
      <c r="A356" s="87"/>
      <c r="B356" s="28"/>
      <c r="C356" s="28"/>
      <c r="D356" s="28" t="s">
        <v>272</v>
      </c>
      <c r="E356" s="160"/>
      <c r="F356" s="28"/>
      <c r="G356" s="28"/>
      <c r="H356" s="28"/>
      <c r="I356" s="28"/>
      <c r="J356" s="28"/>
      <c r="K356" s="28"/>
      <c r="L356" s="28"/>
      <c r="M356" s="28"/>
      <c r="N356" s="79"/>
    </row>
    <row r="357" spans="1:14">
      <c r="A357" s="87"/>
      <c r="B357" s="28"/>
      <c r="C357" s="28"/>
      <c r="D357" s="28" t="s">
        <v>273</v>
      </c>
      <c r="E357" s="160"/>
      <c r="F357" s="28"/>
      <c r="G357" s="28"/>
      <c r="H357" s="28"/>
      <c r="I357" s="28"/>
      <c r="J357" s="28"/>
      <c r="K357" s="28"/>
      <c r="L357" s="28"/>
      <c r="M357" s="28"/>
      <c r="N357" s="79"/>
    </row>
    <row r="358" spans="1:14">
      <c r="A358" s="87"/>
      <c r="B358" s="28"/>
      <c r="C358" s="28"/>
      <c r="D358" s="28" t="s">
        <v>274</v>
      </c>
      <c r="E358" s="160"/>
      <c r="F358" s="28"/>
      <c r="G358" s="28"/>
      <c r="H358" s="140" t="s">
        <v>324</v>
      </c>
      <c r="I358" s="39"/>
      <c r="J358" s="39"/>
      <c r="K358" s="28"/>
      <c r="L358" s="28" t="s">
        <v>220</v>
      </c>
      <c r="M358" s="28"/>
      <c r="N358" s="79"/>
    </row>
    <row r="359" spans="1:14" ht="12.75" customHeight="1">
      <c r="A359" s="87"/>
      <c r="B359" s="28"/>
      <c r="C359" s="28"/>
      <c r="D359" s="28" t="s">
        <v>275</v>
      </c>
      <c r="E359" s="160"/>
      <c r="F359" s="28"/>
      <c r="G359" s="28"/>
      <c r="H359" s="259" t="str">
        <f>+"Los kilos de alimento que consumío una pollita en el mes fue "&amp;VALUE(D362)&amp;" KG."</f>
        <v>Los kilos de alimento que consumío una pollita en el mes fue 0 KG.</v>
      </c>
      <c r="I359" s="259"/>
      <c r="J359" s="259"/>
      <c r="K359" s="28"/>
      <c r="L359" s="31"/>
      <c r="M359" s="31"/>
      <c r="N359" s="82"/>
    </row>
    <row r="360" spans="1:14">
      <c r="A360" s="87"/>
      <c r="B360" s="28"/>
      <c r="C360" s="28"/>
      <c r="D360" s="28" t="s">
        <v>276</v>
      </c>
      <c r="E360" s="160"/>
      <c r="F360" s="28"/>
      <c r="G360" s="28"/>
      <c r="H360" s="259"/>
      <c r="I360" s="259"/>
      <c r="J360" s="259"/>
      <c r="K360" s="28"/>
      <c r="L360" s="31"/>
      <c r="M360" s="31"/>
      <c r="N360" s="82"/>
    </row>
    <row r="361" spans="1:14">
      <c r="A361" s="87"/>
      <c r="B361" s="28"/>
      <c r="C361" s="28"/>
      <c r="D361" s="28"/>
      <c r="E361" s="28"/>
      <c r="F361" s="28"/>
      <c r="G361" s="28"/>
      <c r="H361" s="259"/>
      <c r="I361" s="259"/>
      <c r="J361" s="259"/>
      <c r="K361" s="28"/>
      <c r="L361" s="31"/>
      <c r="M361" s="31"/>
      <c r="N361" s="82"/>
    </row>
    <row r="362" spans="1:14">
      <c r="A362" s="263" t="s">
        <v>282</v>
      </c>
      <c r="B362" s="264"/>
      <c r="C362" s="28" t="s">
        <v>221</v>
      </c>
      <c r="D362" s="135">
        <f>IF(SUM(E355:E360)=0,,AVERAGE(E355:E360))</f>
        <v>0</v>
      </c>
      <c r="E362" s="93"/>
      <c r="F362" s="93"/>
      <c r="G362" s="93"/>
      <c r="H362" s="259"/>
      <c r="I362" s="259"/>
      <c r="J362" s="259"/>
      <c r="K362" s="45"/>
      <c r="L362" s="31"/>
      <c r="M362" s="31"/>
      <c r="N362" s="82"/>
    </row>
    <row r="363" spans="1:14">
      <c r="A363" s="87"/>
      <c r="B363" s="28"/>
      <c r="C363" s="28"/>
      <c r="D363" s="93"/>
      <c r="E363" s="93"/>
      <c r="F363" s="111"/>
      <c r="G363" s="111"/>
      <c r="H363" s="111"/>
      <c r="I363" s="111"/>
      <c r="J363" s="111"/>
      <c r="K363" s="96"/>
      <c r="L363" s="31"/>
      <c r="M363" s="31"/>
      <c r="N363" s="82"/>
    </row>
    <row r="364" spans="1:14">
      <c r="A364" s="87"/>
      <c r="B364" s="28"/>
      <c r="C364" s="28"/>
      <c r="D364" s="182"/>
      <c r="E364" s="182"/>
      <c r="F364" s="182"/>
      <c r="G364" s="182"/>
      <c r="H364" s="182"/>
      <c r="I364" s="182"/>
      <c r="J364" s="182"/>
      <c r="K364" s="48"/>
      <c r="L364" s="31"/>
      <c r="M364" s="31"/>
      <c r="N364" s="82"/>
    </row>
    <row r="365" spans="1:14">
      <c r="A365" s="47"/>
      <c r="B365" s="28"/>
      <c r="C365" s="28"/>
      <c r="D365" s="28"/>
      <c r="E365" s="28"/>
      <c r="F365" s="33"/>
      <c r="G365" s="33"/>
      <c r="H365" s="33"/>
      <c r="I365" s="33"/>
      <c r="J365" s="33"/>
      <c r="K365" s="28"/>
      <c r="L365" s="28"/>
      <c r="M365" s="28"/>
      <c r="N365" s="79"/>
    </row>
    <row r="366" spans="1:14">
      <c r="A366" s="89" t="s">
        <v>246</v>
      </c>
      <c r="B366" s="39"/>
      <c r="C366" s="39"/>
      <c r="D366" s="28"/>
      <c r="E366" s="38"/>
      <c r="F366" s="33"/>
      <c r="G366" s="33"/>
      <c r="H366" s="33"/>
      <c r="I366" s="33"/>
      <c r="J366" s="33"/>
      <c r="K366" s="45"/>
      <c r="L366" s="39"/>
      <c r="M366" s="39"/>
      <c r="N366" s="80"/>
    </row>
    <row r="367" spans="1:14">
      <c r="A367" s="89"/>
      <c r="B367" s="39"/>
      <c r="C367" s="39"/>
      <c r="D367" s="28"/>
      <c r="E367" s="38"/>
      <c r="F367" s="33"/>
      <c r="G367" s="33"/>
      <c r="H367" s="33"/>
      <c r="I367" s="33"/>
      <c r="J367" s="33"/>
      <c r="K367" s="45"/>
      <c r="L367" s="39"/>
      <c r="M367" s="39"/>
      <c r="N367" s="80"/>
    </row>
    <row r="368" spans="1:14">
      <c r="A368" s="91"/>
      <c r="B368" s="39"/>
      <c r="C368" s="39"/>
      <c r="D368" s="28"/>
      <c r="E368" s="38"/>
      <c r="F368" s="33"/>
      <c r="G368" s="33"/>
      <c r="H368" s="33"/>
      <c r="I368" s="33"/>
      <c r="J368" s="33"/>
      <c r="K368" s="83"/>
      <c r="L368" s="39"/>
      <c r="M368" s="39"/>
      <c r="N368" s="80"/>
    </row>
    <row r="369" spans="1:14">
      <c r="A369" s="88" t="s">
        <v>292</v>
      </c>
      <c r="B369" s="31"/>
      <c r="C369" s="31"/>
      <c r="D369" s="31"/>
      <c r="E369" s="28"/>
      <c r="F369" s="28"/>
      <c r="G369" s="28"/>
      <c r="H369" s="28"/>
      <c r="I369" s="28"/>
      <c r="J369" s="28"/>
      <c r="K369" s="28"/>
      <c r="L369" s="249"/>
      <c r="M369" s="249"/>
      <c r="N369" s="81"/>
    </row>
    <row r="370" spans="1:14">
      <c r="A370" s="10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185"/>
      <c r="M370" s="185"/>
      <c r="N370" s="81"/>
    </row>
    <row r="371" spans="1:14" ht="12.75" customHeight="1">
      <c r="A371" s="260" t="s">
        <v>316</v>
      </c>
      <c r="B371" s="261"/>
      <c r="C371" s="261"/>
      <c r="D371" s="262"/>
      <c r="E371" s="262"/>
      <c r="F371" s="262"/>
      <c r="G371" s="184"/>
      <c r="H371" s="184"/>
      <c r="I371" s="184"/>
      <c r="J371" s="184"/>
      <c r="K371" s="28"/>
      <c r="L371" s="45"/>
      <c r="M371" s="28"/>
      <c r="N371" s="79"/>
    </row>
    <row r="372" spans="1:14">
      <c r="A372" s="260"/>
      <c r="B372" s="261"/>
      <c r="C372" s="261"/>
      <c r="D372" s="262"/>
      <c r="E372" s="262"/>
      <c r="F372" s="262"/>
      <c r="G372" s="184"/>
      <c r="H372" s="184"/>
      <c r="I372" s="184"/>
      <c r="J372" s="184"/>
      <c r="K372" s="28"/>
      <c r="L372" s="28"/>
      <c r="M372" s="28"/>
      <c r="N372" s="79"/>
    </row>
    <row r="373" spans="1:14">
      <c r="A373" s="186"/>
      <c r="B373" s="187"/>
      <c r="C373" s="187"/>
      <c r="D373" s="188"/>
      <c r="E373" s="188"/>
      <c r="F373" s="188"/>
      <c r="G373" s="188"/>
      <c r="H373" s="188"/>
      <c r="I373" s="188"/>
      <c r="J373" s="188"/>
      <c r="K373" s="28"/>
      <c r="L373" s="28"/>
      <c r="M373" s="28"/>
      <c r="N373" s="79"/>
    </row>
    <row r="374" spans="1:14">
      <c r="A374" s="87"/>
      <c r="B374" s="28"/>
      <c r="C374" s="28"/>
      <c r="D374" s="28"/>
      <c r="E374" s="28" t="s">
        <v>302</v>
      </c>
      <c r="F374" s="28"/>
      <c r="G374" s="28"/>
      <c r="H374" s="28"/>
      <c r="I374" s="28"/>
      <c r="J374" s="28"/>
      <c r="K374" s="28"/>
      <c r="L374" s="28"/>
      <c r="M374" s="28"/>
      <c r="N374" s="79"/>
    </row>
    <row r="375" spans="1:14" ht="12.75" customHeight="1">
      <c r="A375" s="87"/>
      <c r="B375" s="28"/>
      <c r="C375" s="28"/>
      <c r="D375" s="28" t="s">
        <v>271</v>
      </c>
      <c r="E375" s="139"/>
      <c r="F375" s="28"/>
      <c r="G375" s="28"/>
      <c r="H375" s="28"/>
      <c r="I375" s="28"/>
      <c r="J375" s="28"/>
      <c r="K375" s="28"/>
      <c r="L375" s="28"/>
      <c r="M375" s="28"/>
      <c r="N375" s="79"/>
    </row>
    <row r="376" spans="1:14">
      <c r="A376" s="87"/>
      <c r="B376" s="28"/>
      <c r="C376" s="28"/>
      <c r="D376" s="28" t="s">
        <v>272</v>
      </c>
      <c r="E376" s="139"/>
      <c r="F376" s="28"/>
      <c r="G376" s="28"/>
      <c r="H376" s="28"/>
      <c r="I376" s="28"/>
      <c r="J376" s="28"/>
      <c r="K376" s="28"/>
      <c r="L376" s="28"/>
      <c r="M376" s="28"/>
      <c r="N376" s="79"/>
    </row>
    <row r="377" spans="1:14">
      <c r="A377" s="87"/>
      <c r="B377" s="28"/>
      <c r="C377" s="28"/>
      <c r="D377" s="28" t="s">
        <v>273</v>
      </c>
      <c r="E377" s="139"/>
      <c r="F377" s="28"/>
      <c r="G377" s="28"/>
      <c r="H377" s="28"/>
      <c r="I377" s="28"/>
      <c r="J377" s="28"/>
      <c r="K377" s="28"/>
      <c r="L377" s="28"/>
      <c r="M377" s="28"/>
      <c r="N377" s="79"/>
    </row>
    <row r="378" spans="1:14">
      <c r="A378" s="87"/>
      <c r="B378" s="28"/>
      <c r="C378" s="28"/>
      <c r="D378" s="28" t="s">
        <v>274</v>
      </c>
      <c r="E378" s="139"/>
      <c r="F378" s="28"/>
      <c r="G378" s="28"/>
      <c r="H378" s="140" t="s">
        <v>324</v>
      </c>
      <c r="I378" s="39"/>
      <c r="J378" s="39"/>
      <c r="K378" s="28"/>
      <c r="L378" s="28" t="s">
        <v>220</v>
      </c>
      <c r="M378" s="28"/>
      <c r="N378" s="79"/>
    </row>
    <row r="379" spans="1:14" ht="12.75" customHeight="1">
      <c r="A379" s="87"/>
      <c r="B379" s="28"/>
      <c r="C379" s="28"/>
      <c r="D379" s="28" t="s">
        <v>275</v>
      </c>
      <c r="E379" s="139"/>
      <c r="F379" s="28"/>
      <c r="G379" s="28"/>
      <c r="H379" s="259" t="str">
        <f>+"El costo del consumo de alimento en el mes de una pollita es $"&amp;VALUE(D382)&amp;"."</f>
        <v>El costo del consumo de alimento en el mes de una pollita es $0.</v>
      </c>
      <c r="I379" s="259"/>
      <c r="J379" s="259"/>
      <c r="K379" s="28"/>
      <c r="L379" s="31"/>
      <c r="M379" s="31"/>
      <c r="N379" s="82"/>
    </row>
    <row r="380" spans="1:14">
      <c r="A380" s="87"/>
      <c r="B380" s="28"/>
      <c r="C380" s="28"/>
      <c r="D380" s="28" t="s">
        <v>276</v>
      </c>
      <c r="E380" s="139"/>
      <c r="F380" s="28"/>
      <c r="G380" s="28"/>
      <c r="H380" s="259"/>
      <c r="I380" s="259"/>
      <c r="J380" s="259"/>
      <c r="K380" s="28"/>
      <c r="L380" s="31"/>
      <c r="M380" s="31"/>
      <c r="N380" s="82"/>
    </row>
    <row r="381" spans="1:14">
      <c r="A381" s="87"/>
      <c r="B381" s="28"/>
      <c r="C381" s="28"/>
      <c r="D381" s="28"/>
      <c r="E381" s="28"/>
      <c r="F381" s="28"/>
      <c r="G381" s="28"/>
      <c r="H381" s="259"/>
      <c r="I381" s="259"/>
      <c r="J381" s="259"/>
      <c r="K381" s="28"/>
      <c r="L381" s="31"/>
      <c r="M381" s="31"/>
      <c r="N381" s="82"/>
    </row>
    <row r="382" spans="1:14">
      <c r="A382" s="263" t="s">
        <v>292</v>
      </c>
      <c r="B382" s="264"/>
      <c r="C382" s="28" t="s">
        <v>221</v>
      </c>
      <c r="D382" s="136">
        <f>IF(SUM(E375:E380)=0,,AVERAGE(E375:E380))</f>
        <v>0</v>
      </c>
      <c r="E382" s="114"/>
      <c r="F382" s="112"/>
      <c r="G382" s="112"/>
      <c r="H382" s="259"/>
      <c r="I382" s="259"/>
      <c r="J382" s="259"/>
      <c r="K382" s="35"/>
      <c r="L382" s="31"/>
      <c r="M382" s="31"/>
      <c r="N382" s="82"/>
    </row>
    <row r="383" spans="1:14">
      <c r="A383" s="87"/>
      <c r="B383" s="28"/>
      <c r="C383" s="28"/>
      <c r="D383" s="114"/>
      <c r="E383" s="114"/>
      <c r="F383" s="112"/>
      <c r="G383" s="112"/>
      <c r="H383" s="112"/>
      <c r="I383" s="112"/>
      <c r="J383" s="112"/>
      <c r="K383" s="113"/>
      <c r="L383" s="117"/>
      <c r="M383" s="117"/>
      <c r="N383" s="118"/>
    </row>
    <row r="384" spans="1:14">
      <c r="A384" s="87"/>
      <c r="B384" s="28"/>
      <c r="C384" s="28"/>
      <c r="D384" s="28"/>
      <c r="E384" s="28"/>
      <c r="F384" s="45"/>
      <c r="G384" s="45"/>
      <c r="H384" s="45"/>
      <c r="I384" s="45"/>
      <c r="J384" s="45"/>
      <c r="K384" s="45"/>
      <c r="L384" s="117"/>
      <c r="M384" s="117"/>
      <c r="N384" s="118"/>
    </row>
    <row r="385" spans="1:14">
      <c r="A385" s="87"/>
      <c r="B385" s="28"/>
      <c r="C385" s="28"/>
      <c r="D385" s="28"/>
      <c r="E385" s="28"/>
      <c r="F385" s="45"/>
      <c r="G385" s="45"/>
      <c r="H385" s="45"/>
      <c r="I385" s="45"/>
      <c r="J385" s="45"/>
      <c r="K385" s="45"/>
      <c r="L385" s="33"/>
      <c r="M385" s="28"/>
      <c r="N385" s="79"/>
    </row>
    <row r="386" spans="1:14">
      <c r="A386" s="89" t="s">
        <v>246</v>
      </c>
      <c r="B386" s="28"/>
      <c r="C386" s="28"/>
      <c r="D386" s="28"/>
      <c r="E386" s="28"/>
      <c r="F386" s="45"/>
      <c r="G386" s="45"/>
      <c r="H386" s="45"/>
      <c r="I386" s="45"/>
      <c r="J386" s="45"/>
      <c r="K386" s="45"/>
      <c r="L386" s="33"/>
      <c r="M386" s="37"/>
      <c r="N386" s="79"/>
    </row>
    <row r="387" spans="1:14">
      <c r="A387" s="87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33"/>
      <c r="M387" s="37"/>
      <c r="N387" s="79"/>
    </row>
    <row r="388" spans="1:14">
      <c r="A388" s="87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33"/>
      <c r="M388" s="37"/>
      <c r="N388" s="79"/>
    </row>
    <row r="389" spans="1:14">
      <c r="A389" s="88" t="s">
        <v>285</v>
      </c>
      <c r="B389" s="31"/>
      <c r="C389" s="31"/>
      <c r="D389" s="31"/>
      <c r="E389" s="28"/>
      <c r="F389" s="28"/>
      <c r="G389" s="28"/>
      <c r="H389" s="28"/>
      <c r="I389" s="28"/>
      <c r="J389" s="28"/>
      <c r="K389" s="28"/>
      <c r="L389" s="249"/>
      <c r="M389" s="249"/>
      <c r="N389" s="81"/>
    </row>
    <row r="390" spans="1:14">
      <c r="A390" s="10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185"/>
      <c r="M390" s="185"/>
      <c r="N390" s="81"/>
    </row>
    <row r="391" spans="1:14" ht="12.75" customHeight="1">
      <c r="A391" s="246" t="s">
        <v>319</v>
      </c>
      <c r="B391" s="247"/>
      <c r="C391" s="247"/>
      <c r="D391" s="248"/>
      <c r="E391" s="248"/>
      <c r="F391" s="248"/>
      <c r="G391" s="188"/>
      <c r="H391" s="188"/>
      <c r="I391" s="188"/>
      <c r="J391" s="188"/>
      <c r="K391" s="28"/>
      <c r="L391" s="45"/>
      <c r="M391" s="28"/>
      <c r="N391" s="79"/>
    </row>
    <row r="392" spans="1:14">
      <c r="A392" s="246"/>
      <c r="B392" s="247"/>
      <c r="C392" s="247"/>
      <c r="D392" s="248"/>
      <c r="E392" s="248"/>
      <c r="F392" s="248"/>
      <c r="G392" s="188"/>
      <c r="H392" s="188"/>
      <c r="I392" s="188"/>
      <c r="J392" s="188"/>
      <c r="K392" s="28"/>
      <c r="L392" s="28"/>
      <c r="M392" s="28"/>
      <c r="N392" s="79"/>
    </row>
    <row r="393" spans="1:14">
      <c r="A393" s="186"/>
      <c r="B393" s="187"/>
      <c r="C393" s="187"/>
      <c r="D393" s="188"/>
      <c r="E393" s="188"/>
      <c r="F393" s="188"/>
      <c r="G393" s="188"/>
      <c r="H393" s="188"/>
      <c r="I393" s="188"/>
      <c r="J393" s="188"/>
      <c r="K393" s="28"/>
      <c r="L393" s="28"/>
      <c r="M393" s="28"/>
      <c r="N393" s="79"/>
    </row>
    <row r="394" spans="1:14">
      <c r="A394" s="87"/>
      <c r="B394" s="28"/>
      <c r="C394" s="28"/>
      <c r="D394" s="28"/>
      <c r="E394" s="28" t="s">
        <v>278</v>
      </c>
      <c r="F394" s="28"/>
      <c r="G394" s="28"/>
      <c r="H394" s="28"/>
      <c r="I394" s="28"/>
      <c r="J394" s="28"/>
      <c r="K394" s="28"/>
      <c r="L394" s="28"/>
      <c r="M394" s="28"/>
      <c r="N394" s="79"/>
    </row>
    <row r="395" spans="1:14" ht="12.75" customHeight="1">
      <c r="A395" s="87"/>
      <c r="B395" s="28"/>
      <c r="C395" s="28"/>
      <c r="D395" s="28" t="s">
        <v>271</v>
      </c>
      <c r="E395" s="139"/>
      <c r="F395" s="28"/>
      <c r="G395" s="28"/>
      <c r="H395" s="28"/>
      <c r="I395" s="28"/>
      <c r="J395" s="28"/>
      <c r="K395" s="28"/>
      <c r="L395" s="28"/>
      <c r="M395" s="28"/>
      <c r="N395" s="79"/>
    </row>
    <row r="396" spans="1:14">
      <c r="A396" s="87"/>
      <c r="B396" s="28"/>
      <c r="C396" s="28"/>
      <c r="D396" s="28" t="s">
        <v>272</v>
      </c>
      <c r="E396" s="139"/>
      <c r="F396" s="28"/>
      <c r="G396" s="28"/>
      <c r="H396" s="28"/>
      <c r="I396" s="28"/>
      <c r="J396" s="28"/>
      <c r="K396" s="28"/>
      <c r="L396" s="28"/>
      <c r="M396" s="28"/>
      <c r="N396" s="79"/>
    </row>
    <row r="397" spans="1:14">
      <c r="A397" s="87"/>
      <c r="B397" s="28"/>
      <c r="C397" s="28"/>
      <c r="D397" s="28" t="s">
        <v>273</v>
      </c>
      <c r="E397" s="139"/>
      <c r="F397" s="28"/>
      <c r="G397" s="28"/>
      <c r="H397" s="28"/>
      <c r="I397" s="28"/>
      <c r="J397" s="28"/>
      <c r="K397" s="28"/>
      <c r="L397" s="28"/>
      <c r="M397" s="28"/>
      <c r="N397" s="79"/>
    </row>
    <row r="398" spans="1:14">
      <c r="A398" s="87"/>
      <c r="B398" s="28"/>
      <c r="C398" s="28"/>
      <c r="D398" s="28" t="s">
        <v>274</v>
      </c>
      <c r="E398" s="139"/>
      <c r="F398" s="28"/>
      <c r="G398" s="28"/>
      <c r="H398" s="140" t="s">
        <v>324</v>
      </c>
      <c r="I398" s="39"/>
      <c r="J398" s="39"/>
      <c r="K398" s="28"/>
      <c r="L398" s="28" t="s">
        <v>220</v>
      </c>
      <c r="M398" s="28"/>
      <c r="N398" s="79"/>
    </row>
    <row r="399" spans="1:14" ht="12.75" customHeight="1">
      <c r="A399" s="87"/>
      <c r="B399" s="28"/>
      <c r="C399" s="28"/>
      <c r="D399" s="28" t="s">
        <v>275</v>
      </c>
      <c r="E399" s="139"/>
      <c r="F399" s="28"/>
      <c r="G399" s="28"/>
      <c r="H399" s="259" t="str">
        <f>+"El costo del consumo de alimento terminado y complementos alimenticios de una pollita en el mes es de $"&amp;VALUE(D402)&amp;"."</f>
        <v>El costo del consumo de alimento terminado y complementos alimenticios de una pollita en el mes es de $0.</v>
      </c>
      <c r="I399" s="259"/>
      <c r="J399" s="259"/>
      <c r="K399" s="28"/>
      <c r="L399" s="31"/>
      <c r="M399" s="31"/>
      <c r="N399" s="82"/>
    </row>
    <row r="400" spans="1:14">
      <c r="A400" s="87"/>
      <c r="B400" s="28"/>
      <c r="C400" s="28"/>
      <c r="D400" s="28" t="s">
        <v>276</v>
      </c>
      <c r="E400" s="139"/>
      <c r="F400" s="28"/>
      <c r="G400" s="28"/>
      <c r="H400" s="259"/>
      <c r="I400" s="259"/>
      <c r="J400" s="259"/>
      <c r="K400" s="28"/>
      <c r="L400" s="31"/>
      <c r="M400" s="31"/>
      <c r="N400" s="82"/>
    </row>
    <row r="401" spans="1:14">
      <c r="A401" s="87"/>
      <c r="B401" s="28"/>
      <c r="C401" s="28"/>
      <c r="D401" s="28"/>
      <c r="E401" s="28"/>
      <c r="F401" s="28"/>
      <c r="G401" s="28"/>
      <c r="H401" s="259"/>
      <c r="I401" s="259"/>
      <c r="J401" s="259"/>
      <c r="K401" s="28"/>
      <c r="L401" s="31"/>
      <c r="M401" s="31"/>
      <c r="N401" s="82"/>
    </row>
    <row r="402" spans="1:14">
      <c r="A402" s="116" t="s">
        <v>295</v>
      </c>
      <c r="B402" s="84"/>
      <c r="C402" s="28" t="s">
        <v>221</v>
      </c>
      <c r="D402" s="136">
        <f>IF(SUM(E395:E400)=0,,AVERAGE(E395:E400))</f>
        <v>0</v>
      </c>
      <c r="E402" s="93"/>
      <c r="F402" s="92"/>
      <c r="G402" s="92"/>
      <c r="H402" s="259"/>
      <c r="I402" s="259"/>
      <c r="J402" s="259"/>
      <c r="K402" s="28"/>
      <c r="L402" s="117"/>
      <c r="M402" s="117"/>
      <c r="N402" s="118"/>
    </row>
    <row r="403" spans="1:14">
      <c r="A403" s="115"/>
      <c r="B403" s="84"/>
      <c r="C403" s="28"/>
      <c r="D403" s="93"/>
      <c r="E403" s="93"/>
      <c r="F403" s="32"/>
      <c r="G403" s="32"/>
      <c r="H403" s="32"/>
      <c r="I403" s="32"/>
      <c r="J403" s="32"/>
      <c r="K403" s="113"/>
      <c r="L403" s="117"/>
      <c r="M403" s="117"/>
      <c r="N403" s="118"/>
    </row>
    <row r="404" spans="1:14">
      <c r="A404" s="87"/>
      <c r="B404" s="28"/>
      <c r="C404" s="28"/>
      <c r="D404" s="92"/>
      <c r="E404" s="182"/>
      <c r="F404" s="45"/>
      <c r="G404" s="45"/>
      <c r="H404" s="45"/>
      <c r="I404" s="45"/>
      <c r="J404" s="45"/>
      <c r="K404" s="45"/>
      <c r="L404" s="31"/>
      <c r="M404" s="31"/>
      <c r="N404" s="82"/>
    </row>
    <row r="405" spans="1:14">
      <c r="A405" s="87"/>
      <c r="B405" s="28"/>
      <c r="C405" s="28"/>
      <c r="D405" s="32"/>
      <c r="E405" s="34"/>
      <c r="F405" s="45"/>
      <c r="G405" s="45"/>
      <c r="H405" s="45"/>
      <c r="I405" s="45"/>
      <c r="J405" s="45"/>
      <c r="K405" s="45"/>
      <c r="L405" s="28"/>
      <c r="M405" s="28"/>
      <c r="N405" s="79"/>
    </row>
    <row r="406" spans="1:14">
      <c r="A406" s="89" t="s">
        <v>246</v>
      </c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79"/>
    </row>
    <row r="407" spans="1:14">
      <c r="A407" s="47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79"/>
    </row>
    <row r="408" spans="1:14">
      <c r="A408" s="87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79"/>
    </row>
    <row r="409" spans="1:14">
      <c r="A409" s="88" t="s">
        <v>287</v>
      </c>
      <c r="B409" s="31"/>
      <c r="C409" s="31"/>
      <c r="D409" s="31"/>
      <c r="E409" s="28"/>
      <c r="F409" s="28"/>
      <c r="G409" s="28"/>
      <c r="H409" s="28"/>
      <c r="I409" s="28"/>
      <c r="J409" s="28"/>
      <c r="K409" s="28"/>
      <c r="L409" s="249"/>
      <c r="M409" s="249"/>
      <c r="N409" s="81"/>
    </row>
    <row r="410" spans="1:14">
      <c r="A410" s="10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185"/>
      <c r="M410" s="185"/>
      <c r="N410" s="81"/>
    </row>
    <row r="411" spans="1:14" ht="12.75" customHeight="1">
      <c r="A411" s="260" t="s">
        <v>320</v>
      </c>
      <c r="B411" s="261"/>
      <c r="C411" s="261"/>
      <c r="D411" s="262"/>
      <c r="E411" s="262"/>
      <c r="F411" s="262"/>
      <c r="G411" s="184"/>
      <c r="H411" s="184"/>
      <c r="I411" s="184"/>
      <c r="J411" s="184"/>
      <c r="K411" s="28"/>
      <c r="L411" s="45"/>
      <c r="M411" s="28"/>
      <c r="N411" s="79"/>
    </row>
    <row r="412" spans="1:14">
      <c r="A412" s="260"/>
      <c r="B412" s="261"/>
      <c r="C412" s="261"/>
      <c r="D412" s="262"/>
      <c r="E412" s="262"/>
      <c r="F412" s="262"/>
      <c r="G412" s="184"/>
      <c r="H412" s="184"/>
      <c r="I412" s="184"/>
      <c r="J412" s="184"/>
      <c r="K412" s="28"/>
      <c r="L412" s="28"/>
      <c r="M412" s="28"/>
      <c r="N412" s="79"/>
    </row>
    <row r="413" spans="1:14">
      <c r="A413" s="186"/>
      <c r="B413" s="187"/>
      <c r="C413" s="187"/>
      <c r="D413" s="188"/>
      <c r="E413" s="188"/>
      <c r="F413" s="188"/>
      <c r="G413" s="188"/>
      <c r="H413" s="188"/>
      <c r="I413" s="188"/>
      <c r="J413" s="188"/>
      <c r="K413" s="28"/>
      <c r="L413" s="28"/>
      <c r="M413" s="28"/>
      <c r="N413" s="79"/>
    </row>
    <row r="414" spans="1:14">
      <c r="A414" s="87"/>
      <c r="B414" s="28"/>
      <c r="C414" s="28"/>
      <c r="D414" s="28"/>
      <c r="E414" s="28" t="s">
        <v>279</v>
      </c>
      <c r="F414" s="28"/>
      <c r="G414" s="28"/>
      <c r="H414" s="28"/>
      <c r="I414" s="28"/>
      <c r="J414" s="28"/>
      <c r="K414" s="28"/>
      <c r="L414" s="28"/>
      <c r="M414" s="28"/>
      <c r="N414" s="79"/>
    </row>
    <row r="415" spans="1:14">
      <c r="A415" s="87"/>
      <c r="B415" s="28"/>
      <c r="C415" s="28"/>
      <c r="D415" s="28" t="s">
        <v>271</v>
      </c>
      <c r="E415" s="139"/>
      <c r="F415" s="28"/>
      <c r="G415" s="28"/>
      <c r="H415" s="28"/>
      <c r="I415" s="28"/>
      <c r="J415" s="28"/>
      <c r="K415" s="28"/>
      <c r="L415" s="28"/>
      <c r="M415" s="28"/>
      <c r="N415" s="79"/>
    </row>
    <row r="416" spans="1:14">
      <c r="A416" s="87"/>
      <c r="B416" s="28"/>
      <c r="C416" s="28"/>
      <c r="D416" s="28" t="s">
        <v>272</v>
      </c>
      <c r="E416" s="139"/>
      <c r="F416" s="28"/>
      <c r="G416" s="28"/>
      <c r="H416" s="28"/>
      <c r="I416" s="28"/>
      <c r="J416" s="28"/>
      <c r="K416" s="28"/>
      <c r="L416" s="28"/>
      <c r="M416" s="28"/>
      <c r="N416" s="79"/>
    </row>
    <row r="417" spans="1:14">
      <c r="A417" s="87"/>
      <c r="B417" s="28"/>
      <c r="C417" s="28"/>
      <c r="D417" s="28" t="s">
        <v>273</v>
      </c>
      <c r="E417" s="139"/>
      <c r="F417" s="28"/>
      <c r="G417" s="28"/>
      <c r="H417" s="28"/>
      <c r="I417" s="28"/>
      <c r="J417" s="28"/>
      <c r="K417" s="28"/>
      <c r="L417" s="28"/>
      <c r="M417" s="28"/>
      <c r="N417" s="79"/>
    </row>
    <row r="418" spans="1:14">
      <c r="A418" s="87"/>
      <c r="B418" s="28"/>
      <c r="C418" s="28"/>
      <c r="D418" s="28" t="s">
        <v>274</v>
      </c>
      <c r="E418" s="139"/>
      <c r="F418" s="28"/>
      <c r="G418" s="28"/>
      <c r="H418" s="140" t="s">
        <v>324</v>
      </c>
      <c r="I418" s="39"/>
      <c r="J418" s="39"/>
      <c r="K418" s="28"/>
      <c r="L418" s="28" t="s">
        <v>220</v>
      </c>
      <c r="M418" s="28"/>
      <c r="N418" s="79"/>
    </row>
    <row r="419" spans="1:14" ht="12.75" customHeight="1">
      <c r="A419" s="87"/>
      <c r="B419" s="28"/>
      <c r="C419" s="28"/>
      <c r="D419" s="28" t="s">
        <v>275</v>
      </c>
      <c r="E419" s="139"/>
      <c r="F419" s="28"/>
      <c r="G419" s="28"/>
      <c r="H419" s="259" t="str">
        <f>+"El costo del medicamento preventivo para una pollita en el mes es de $"&amp;VALUE(D422)&amp;"."</f>
        <v>El costo del medicamento preventivo para una pollita en el mes es de $0.</v>
      </c>
      <c r="I419" s="259"/>
      <c r="J419" s="259"/>
      <c r="K419" s="28"/>
      <c r="L419" s="31"/>
      <c r="M419" s="31"/>
      <c r="N419" s="82"/>
    </row>
    <row r="420" spans="1:14">
      <c r="A420" s="87"/>
      <c r="B420" s="28"/>
      <c r="C420" s="28"/>
      <c r="D420" s="28" t="s">
        <v>276</v>
      </c>
      <c r="E420" s="139"/>
      <c r="F420" s="28"/>
      <c r="G420" s="28"/>
      <c r="H420" s="259"/>
      <c r="I420" s="259"/>
      <c r="J420" s="259"/>
      <c r="K420" s="28"/>
      <c r="L420" s="31"/>
      <c r="M420" s="31"/>
      <c r="N420" s="82"/>
    </row>
    <row r="421" spans="1:14">
      <c r="A421" s="87"/>
      <c r="B421" s="28"/>
      <c r="C421" s="28"/>
      <c r="D421" s="28"/>
      <c r="E421" s="28"/>
      <c r="F421" s="28"/>
      <c r="G421" s="28"/>
      <c r="H421" s="259"/>
      <c r="I421" s="259"/>
      <c r="J421" s="259"/>
      <c r="K421" s="28"/>
      <c r="L421" s="31"/>
      <c r="M421" s="31"/>
      <c r="N421" s="82"/>
    </row>
    <row r="422" spans="1:14">
      <c r="A422" s="116" t="s">
        <v>296</v>
      </c>
      <c r="B422" s="93"/>
      <c r="C422" s="28" t="s">
        <v>221</v>
      </c>
      <c r="D422" s="136">
        <f>IF(SUM(E415:E420)=0,,AVERAGE(E415:E420))</f>
        <v>0</v>
      </c>
      <c r="E422" s="93"/>
      <c r="F422" s="33"/>
      <c r="G422" s="33"/>
      <c r="H422" s="259"/>
      <c r="I422" s="259"/>
      <c r="J422" s="259"/>
      <c r="K422" s="28"/>
      <c r="L422" s="31"/>
      <c r="M422" s="31"/>
      <c r="N422" s="82"/>
    </row>
    <row r="423" spans="1:14">
      <c r="A423" s="116"/>
      <c r="B423" s="93"/>
      <c r="C423" s="28"/>
      <c r="D423" s="93"/>
      <c r="E423" s="93"/>
      <c r="F423" s="33"/>
      <c r="G423" s="33"/>
      <c r="H423" s="33"/>
      <c r="I423" s="33"/>
      <c r="J423" s="33"/>
      <c r="K423" s="113"/>
      <c r="L423" s="31"/>
      <c r="M423" s="31"/>
      <c r="N423" s="82"/>
    </row>
    <row r="424" spans="1:14">
      <c r="A424" s="87"/>
      <c r="B424" s="28"/>
      <c r="C424" s="28"/>
      <c r="D424" s="182"/>
      <c r="E424" s="182"/>
      <c r="F424" s="182"/>
      <c r="G424" s="182"/>
      <c r="H424" s="182"/>
      <c r="I424" s="182"/>
      <c r="J424" s="182"/>
      <c r="K424" s="48"/>
      <c r="L424" s="31"/>
      <c r="M424" s="31"/>
      <c r="N424" s="82"/>
    </row>
    <row r="425" spans="1:14">
      <c r="A425" s="47"/>
      <c r="B425" s="28"/>
      <c r="C425" s="28"/>
      <c r="D425" s="28"/>
      <c r="E425" s="28"/>
      <c r="F425" s="45"/>
      <c r="G425" s="45"/>
      <c r="H425" s="45"/>
      <c r="I425" s="45"/>
      <c r="J425" s="45"/>
      <c r="K425" s="45"/>
      <c r="L425" s="31"/>
      <c r="M425" s="31"/>
      <c r="N425" s="82"/>
    </row>
    <row r="426" spans="1:14">
      <c r="A426" s="89" t="s">
        <v>246</v>
      </c>
      <c r="B426" s="39"/>
      <c r="C426" s="39"/>
      <c r="D426" s="28"/>
      <c r="E426" s="38"/>
      <c r="F426" s="45"/>
      <c r="G426" s="45"/>
      <c r="H426" s="45"/>
      <c r="I426" s="45"/>
      <c r="J426" s="45"/>
      <c r="K426" s="45"/>
      <c r="L426" s="39"/>
      <c r="M426" s="39"/>
      <c r="N426" s="80"/>
    </row>
    <row r="427" spans="1:14">
      <c r="A427" s="91"/>
      <c r="B427" s="39"/>
      <c r="C427" s="39"/>
      <c r="D427" s="28"/>
      <c r="E427" s="38"/>
      <c r="F427" s="33"/>
      <c r="G427" s="33"/>
      <c r="H427" s="33"/>
      <c r="I427" s="33"/>
      <c r="J427" s="33"/>
      <c r="K427" s="83"/>
      <c r="L427" s="39"/>
      <c r="M427" s="39"/>
      <c r="N427" s="80"/>
    </row>
    <row r="428" spans="1:14">
      <c r="A428" s="91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80"/>
    </row>
    <row r="429" spans="1:14">
      <c r="A429" s="88" t="s">
        <v>286</v>
      </c>
      <c r="B429" s="31"/>
      <c r="C429" s="31"/>
      <c r="D429" s="31"/>
      <c r="E429" s="28"/>
      <c r="F429" s="28"/>
      <c r="G429" s="28"/>
      <c r="H429" s="28"/>
      <c r="I429" s="28"/>
      <c r="J429" s="28"/>
      <c r="K429" s="28"/>
      <c r="L429" s="249"/>
      <c r="M429" s="249"/>
      <c r="N429" s="81"/>
    </row>
    <row r="430" spans="1:14">
      <c r="A430" s="10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185"/>
      <c r="M430" s="185"/>
      <c r="N430" s="81"/>
    </row>
    <row r="431" spans="1:14" ht="12.75" customHeight="1">
      <c r="A431" s="260" t="s">
        <v>321</v>
      </c>
      <c r="B431" s="261"/>
      <c r="C431" s="261"/>
      <c r="D431" s="262"/>
      <c r="E431" s="262"/>
      <c r="F431" s="262"/>
      <c r="G431" s="184"/>
      <c r="H431" s="184"/>
      <c r="I431" s="184"/>
      <c r="J431" s="184"/>
      <c r="K431" s="28"/>
      <c r="L431" s="45"/>
      <c r="M431" s="28"/>
      <c r="N431" s="79"/>
    </row>
    <row r="432" spans="1:14">
      <c r="A432" s="260"/>
      <c r="B432" s="261"/>
      <c r="C432" s="261"/>
      <c r="D432" s="262"/>
      <c r="E432" s="262"/>
      <c r="F432" s="262"/>
      <c r="G432" s="184"/>
      <c r="H432" s="184"/>
      <c r="I432" s="184"/>
      <c r="J432" s="184"/>
      <c r="K432" s="28"/>
      <c r="L432" s="28"/>
      <c r="M432" s="28"/>
      <c r="N432" s="79"/>
    </row>
    <row r="433" spans="1:14">
      <c r="A433" s="186"/>
      <c r="B433" s="187"/>
      <c r="C433" s="187"/>
      <c r="D433" s="188"/>
      <c r="E433" s="188"/>
      <c r="F433" s="188"/>
      <c r="G433" s="188"/>
      <c r="H433" s="188"/>
      <c r="I433" s="188"/>
      <c r="J433" s="188"/>
      <c r="K433" s="28"/>
      <c r="L433" s="28"/>
      <c r="M433" s="28"/>
      <c r="N433" s="79"/>
    </row>
    <row r="434" spans="1:14">
      <c r="A434" s="87"/>
      <c r="B434" s="28"/>
      <c r="C434" s="28"/>
      <c r="D434" s="28"/>
      <c r="E434" s="28" t="s">
        <v>280</v>
      </c>
      <c r="F434" s="28"/>
      <c r="G434" s="28"/>
      <c r="H434" s="28"/>
      <c r="I434" s="28"/>
      <c r="J434" s="28"/>
      <c r="K434" s="28"/>
      <c r="L434" s="28"/>
      <c r="M434" s="28"/>
      <c r="N434" s="79"/>
    </row>
    <row r="435" spans="1:14">
      <c r="A435" s="87"/>
      <c r="B435" s="28"/>
      <c r="C435" s="28"/>
      <c r="D435" s="28" t="s">
        <v>271</v>
      </c>
      <c r="E435" s="139"/>
      <c r="F435" s="28"/>
      <c r="G435" s="28"/>
      <c r="H435" s="28"/>
      <c r="I435" s="28"/>
      <c r="J435" s="28"/>
      <c r="K435" s="28"/>
      <c r="L435" s="28"/>
      <c r="M435" s="28"/>
      <c r="N435" s="79"/>
    </row>
    <row r="436" spans="1:14">
      <c r="A436" s="87"/>
      <c r="B436" s="28"/>
      <c r="C436" s="28"/>
      <c r="D436" s="28" t="s">
        <v>272</v>
      </c>
      <c r="E436" s="139"/>
      <c r="F436" s="28"/>
      <c r="G436" s="28"/>
      <c r="H436" s="28"/>
      <c r="I436" s="28"/>
      <c r="J436" s="28"/>
      <c r="K436" s="28"/>
      <c r="L436" s="28"/>
      <c r="M436" s="28"/>
      <c r="N436" s="79"/>
    </row>
    <row r="437" spans="1:14">
      <c r="A437" s="87"/>
      <c r="B437" s="28"/>
      <c r="C437" s="28"/>
      <c r="D437" s="28" t="s">
        <v>273</v>
      </c>
      <c r="E437" s="139"/>
      <c r="F437" s="28"/>
      <c r="G437" s="28"/>
      <c r="H437" s="28"/>
      <c r="I437" s="28"/>
      <c r="J437" s="28"/>
      <c r="K437" s="28"/>
      <c r="L437" s="28"/>
      <c r="M437" s="28"/>
      <c r="N437" s="79"/>
    </row>
    <row r="438" spans="1:14">
      <c r="A438" s="87"/>
      <c r="B438" s="28"/>
      <c r="C438" s="28"/>
      <c r="D438" s="28" t="s">
        <v>274</v>
      </c>
      <c r="E438" s="139"/>
      <c r="F438" s="28"/>
      <c r="G438" s="28"/>
      <c r="H438" s="140" t="s">
        <v>324</v>
      </c>
      <c r="I438" s="39"/>
      <c r="J438" s="39"/>
      <c r="K438" s="28"/>
      <c r="L438" s="28" t="s">
        <v>220</v>
      </c>
      <c r="M438" s="28"/>
      <c r="N438" s="79"/>
    </row>
    <row r="439" spans="1:14" ht="12.75" customHeight="1">
      <c r="A439" s="87"/>
      <c r="B439" s="28"/>
      <c r="C439" s="28"/>
      <c r="D439" s="28" t="s">
        <v>275</v>
      </c>
      <c r="E439" s="139"/>
      <c r="F439" s="28"/>
      <c r="G439" s="28"/>
      <c r="H439" s="259" t="str">
        <f>+"El costo del material veterinario para una pollita en el mes es de $"&amp;VALUE(D442)&amp;"."</f>
        <v>El costo del material veterinario para una pollita en el mes es de $0.</v>
      </c>
      <c r="I439" s="259"/>
      <c r="J439" s="259"/>
      <c r="K439" s="28"/>
      <c r="L439" s="31"/>
      <c r="M439" s="31"/>
      <c r="N439" s="82"/>
    </row>
    <row r="440" spans="1:14">
      <c r="A440" s="87"/>
      <c r="B440" s="28"/>
      <c r="C440" s="28"/>
      <c r="D440" s="28" t="s">
        <v>276</v>
      </c>
      <c r="E440" s="139"/>
      <c r="F440" s="28"/>
      <c r="G440" s="28"/>
      <c r="H440" s="259"/>
      <c r="I440" s="259"/>
      <c r="J440" s="259"/>
      <c r="K440" s="28"/>
      <c r="L440" s="31"/>
      <c r="M440" s="31"/>
      <c r="N440" s="82"/>
    </row>
    <row r="441" spans="1:14">
      <c r="A441" s="87"/>
      <c r="B441" s="28"/>
      <c r="C441" s="28"/>
      <c r="D441" s="28"/>
      <c r="E441" s="28"/>
      <c r="F441" s="28"/>
      <c r="G441" s="28"/>
      <c r="H441" s="259"/>
      <c r="I441" s="259"/>
      <c r="J441" s="259"/>
      <c r="K441" s="28"/>
      <c r="L441" s="31"/>
      <c r="M441" s="31"/>
      <c r="N441" s="82"/>
    </row>
    <row r="442" spans="1:14">
      <c r="A442" s="116" t="s">
        <v>297</v>
      </c>
      <c r="B442" s="93"/>
      <c r="C442" s="28" t="s">
        <v>221</v>
      </c>
      <c r="D442" s="136">
        <f>IF(SUM(E435:E440)=0,,AVERAGE(E435:E440))</f>
        <v>0</v>
      </c>
      <c r="E442" s="93"/>
      <c r="F442" s="33"/>
      <c r="G442" s="33"/>
      <c r="H442" s="259"/>
      <c r="I442" s="259"/>
      <c r="J442" s="259"/>
      <c r="K442" s="28"/>
      <c r="L442" s="31"/>
      <c r="M442" s="31"/>
      <c r="N442" s="82"/>
    </row>
    <row r="443" spans="1:14">
      <c r="A443" s="116"/>
      <c r="B443" s="93"/>
      <c r="C443" s="28"/>
      <c r="D443" s="93"/>
      <c r="E443" s="93"/>
      <c r="F443" s="33"/>
      <c r="G443" s="33"/>
      <c r="H443" s="33"/>
      <c r="I443" s="33"/>
      <c r="J443" s="33"/>
      <c r="K443" s="113"/>
      <c r="L443" s="31"/>
      <c r="M443" s="31"/>
      <c r="N443" s="82"/>
    </row>
    <row r="444" spans="1:14">
      <c r="A444" s="87"/>
      <c r="B444" s="28"/>
      <c r="C444" s="28"/>
      <c r="D444" s="182"/>
      <c r="E444" s="182"/>
      <c r="F444" s="182"/>
      <c r="G444" s="182"/>
      <c r="H444" s="182"/>
      <c r="I444" s="182"/>
      <c r="J444" s="182"/>
      <c r="K444" s="48"/>
      <c r="L444" s="31"/>
      <c r="M444" s="31"/>
      <c r="N444" s="82"/>
    </row>
    <row r="445" spans="1:14">
      <c r="A445" s="47"/>
      <c r="B445" s="28"/>
      <c r="C445" s="28"/>
      <c r="D445" s="28"/>
      <c r="E445" s="28"/>
      <c r="F445" s="45"/>
      <c r="G445" s="45"/>
      <c r="H445" s="45"/>
      <c r="I445" s="45"/>
      <c r="J445" s="45"/>
      <c r="K445" s="45"/>
      <c r="L445" s="31"/>
      <c r="M445" s="31"/>
      <c r="N445" s="82"/>
    </row>
    <row r="446" spans="1:14">
      <c r="A446" s="89" t="s">
        <v>246</v>
      </c>
      <c r="B446" s="39"/>
      <c r="C446" s="39"/>
      <c r="D446" s="28"/>
      <c r="E446" s="38"/>
      <c r="F446" s="45"/>
      <c r="G446" s="45"/>
      <c r="H446" s="45"/>
      <c r="I446" s="45"/>
      <c r="J446" s="45"/>
      <c r="K446" s="45"/>
      <c r="L446" s="39"/>
      <c r="M446" s="39"/>
      <c r="N446" s="80"/>
    </row>
    <row r="447" spans="1:14">
      <c r="A447" s="91"/>
      <c r="B447" s="39"/>
      <c r="C447" s="39"/>
      <c r="D447" s="28"/>
      <c r="E447" s="38"/>
      <c r="F447" s="33"/>
      <c r="G447" s="33"/>
      <c r="H447" s="33"/>
      <c r="I447" s="33"/>
      <c r="J447" s="33"/>
      <c r="K447" s="83"/>
      <c r="L447" s="39"/>
      <c r="M447" s="39"/>
      <c r="N447" s="80"/>
    </row>
    <row r="448" spans="1:14">
      <c r="A448" s="91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80"/>
    </row>
    <row r="449" spans="1:14">
      <c r="A449" s="88" t="s">
        <v>288</v>
      </c>
      <c r="B449" s="31"/>
      <c r="C449" s="31"/>
      <c r="D449" s="31"/>
      <c r="E449" s="28"/>
      <c r="F449" s="28"/>
      <c r="G449" s="28"/>
      <c r="H449" s="28"/>
      <c r="I449" s="28"/>
      <c r="J449" s="28"/>
      <c r="K449" s="28"/>
      <c r="L449" s="249"/>
      <c r="M449" s="249"/>
      <c r="N449" s="81"/>
    </row>
    <row r="450" spans="1:14">
      <c r="A450" s="10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185"/>
      <c r="M450" s="185"/>
      <c r="N450" s="81"/>
    </row>
    <row r="451" spans="1:14" ht="12.75" customHeight="1">
      <c r="A451" s="260" t="s">
        <v>322</v>
      </c>
      <c r="B451" s="261"/>
      <c r="C451" s="261"/>
      <c r="D451" s="262"/>
      <c r="E451" s="262"/>
      <c r="F451" s="262"/>
      <c r="G451" s="184"/>
      <c r="H451" s="184"/>
      <c r="I451" s="184"/>
      <c r="J451" s="184"/>
      <c r="K451" s="28"/>
      <c r="L451" s="45"/>
      <c r="M451" s="28"/>
      <c r="N451" s="79"/>
    </row>
    <row r="452" spans="1:14">
      <c r="A452" s="260"/>
      <c r="B452" s="261"/>
      <c r="C452" s="261"/>
      <c r="D452" s="262"/>
      <c r="E452" s="262"/>
      <c r="F452" s="262"/>
      <c r="G452" s="184"/>
      <c r="H452" s="184"/>
      <c r="I452" s="184"/>
      <c r="J452" s="184"/>
      <c r="K452" s="28"/>
      <c r="L452" s="28"/>
      <c r="M452" s="28"/>
      <c r="N452" s="79"/>
    </row>
    <row r="453" spans="1:14">
      <c r="A453" s="186"/>
      <c r="B453" s="187"/>
      <c r="C453" s="187"/>
      <c r="D453" s="188"/>
      <c r="E453" s="188"/>
      <c r="F453" s="188"/>
      <c r="G453" s="188"/>
      <c r="H453" s="188"/>
      <c r="I453" s="188"/>
      <c r="J453" s="188"/>
      <c r="K453" s="28"/>
      <c r="L453" s="28"/>
      <c r="M453" s="28"/>
      <c r="N453" s="79"/>
    </row>
    <row r="454" spans="1:14">
      <c r="A454" s="87"/>
      <c r="B454" s="28"/>
      <c r="C454" s="28"/>
      <c r="D454" s="28"/>
      <c r="E454" s="28" t="s">
        <v>289</v>
      </c>
      <c r="F454" s="28"/>
      <c r="G454" s="28"/>
      <c r="H454" s="28"/>
      <c r="I454" s="28"/>
      <c r="J454" s="28"/>
      <c r="K454" s="28"/>
      <c r="L454" s="28"/>
      <c r="M454" s="28"/>
      <c r="N454" s="79"/>
    </row>
    <row r="455" spans="1:14">
      <c r="A455" s="87"/>
      <c r="B455" s="28"/>
      <c r="C455" s="28"/>
      <c r="D455" s="28" t="s">
        <v>271</v>
      </c>
      <c r="E455" s="139"/>
      <c r="F455" s="28"/>
      <c r="G455" s="28"/>
      <c r="H455" s="28"/>
      <c r="I455" s="28"/>
      <c r="J455" s="28"/>
      <c r="K455" s="28"/>
      <c r="L455" s="28"/>
      <c r="M455" s="28"/>
      <c r="N455" s="79"/>
    </row>
    <row r="456" spans="1:14">
      <c r="A456" s="87"/>
      <c r="B456" s="28"/>
      <c r="C456" s="28"/>
      <c r="D456" s="28" t="s">
        <v>272</v>
      </c>
      <c r="E456" s="139"/>
      <c r="F456" s="28"/>
      <c r="G456" s="28"/>
      <c r="H456" s="28"/>
      <c r="I456" s="28"/>
      <c r="J456" s="28"/>
      <c r="K456" s="28"/>
      <c r="L456" s="28"/>
      <c r="M456" s="28"/>
      <c r="N456" s="79"/>
    </row>
    <row r="457" spans="1:14">
      <c r="A457" s="87"/>
      <c r="B457" s="28"/>
      <c r="C457" s="28"/>
      <c r="D457" s="28" t="s">
        <v>273</v>
      </c>
      <c r="E457" s="139"/>
      <c r="F457" s="28"/>
      <c r="G457" s="28"/>
      <c r="H457" s="28"/>
      <c r="I457" s="28"/>
      <c r="J457" s="28"/>
      <c r="K457" s="28"/>
      <c r="L457" s="28"/>
      <c r="M457" s="28"/>
      <c r="N457" s="79"/>
    </row>
    <row r="458" spans="1:14">
      <c r="A458" s="87"/>
      <c r="B458" s="28"/>
      <c r="C458" s="28"/>
      <c r="D458" s="28" t="s">
        <v>274</v>
      </c>
      <c r="E458" s="139"/>
      <c r="F458" s="28"/>
      <c r="G458" s="28"/>
      <c r="H458" s="140" t="s">
        <v>324</v>
      </c>
      <c r="I458" s="39"/>
      <c r="J458" s="39"/>
      <c r="K458" s="28"/>
      <c r="L458" s="28" t="s">
        <v>220</v>
      </c>
      <c r="M458" s="28"/>
      <c r="N458" s="79"/>
    </row>
    <row r="459" spans="1:14" ht="12.75" customHeight="1">
      <c r="A459" s="87"/>
      <c r="B459" s="28"/>
      <c r="C459" s="28"/>
      <c r="D459" s="28" t="s">
        <v>275</v>
      </c>
      <c r="E459" s="139"/>
      <c r="F459" s="28"/>
      <c r="G459" s="28"/>
      <c r="H459" s="259" t="str">
        <f>+"Los gasto directos para una pollita en el mes es de $"&amp;VALUE(D462)&amp;"."</f>
        <v>Los gasto directos para una pollita en el mes es de $0.</v>
      </c>
      <c r="I459" s="259"/>
      <c r="J459" s="259"/>
      <c r="K459" s="28"/>
      <c r="L459" s="31"/>
      <c r="M459" s="31"/>
      <c r="N459" s="82"/>
    </row>
    <row r="460" spans="1:14">
      <c r="A460" s="87"/>
      <c r="B460" s="28"/>
      <c r="C460" s="28"/>
      <c r="D460" s="28" t="s">
        <v>276</v>
      </c>
      <c r="E460" s="139"/>
      <c r="F460" s="28"/>
      <c r="G460" s="28"/>
      <c r="H460" s="259"/>
      <c r="I460" s="259"/>
      <c r="J460" s="259"/>
      <c r="K460" s="28"/>
      <c r="L460" s="31"/>
      <c r="M460" s="31"/>
      <c r="N460" s="82"/>
    </row>
    <row r="461" spans="1:14">
      <c r="A461" s="87"/>
      <c r="B461" s="28"/>
      <c r="C461" s="28"/>
      <c r="D461" s="28"/>
      <c r="E461" s="28"/>
      <c r="F461" s="28"/>
      <c r="G461" s="28"/>
      <c r="H461" s="259"/>
      <c r="I461" s="259"/>
      <c r="J461" s="259"/>
      <c r="K461" s="28"/>
      <c r="L461" s="31"/>
      <c r="M461" s="31"/>
      <c r="N461" s="82"/>
    </row>
    <row r="462" spans="1:14">
      <c r="A462" s="263" t="s">
        <v>288</v>
      </c>
      <c r="B462" s="264"/>
      <c r="C462" s="28" t="s">
        <v>221</v>
      </c>
      <c r="D462" s="136">
        <f>IF(SUM(E455:E460)=0,,AVERAGE(E455:E460))</f>
        <v>0</v>
      </c>
      <c r="E462" s="93"/>
      <c r="F462" s="33"/>
      <c r="G462" s="33"/>
      <c r="H462" s="259"/>
      <c r="I462" s="259"/>
      <c r="J462" s="259"/>
      <c r="K462" s="28"/>
      <c r="L462" s="31"/>
      <c r="M462" s="31"/>
      <c r="N462" s="82"/>
    </row>
    <row r="463" spans="1:14">
      <c r="A463" s="87"/>
      <c r="B463" s="28"/>
      <c r="C463" s="28"/>
      <c r="D463" s="93"/>
      <c r="E463" s="93"/>
      <c r="F463" s="33"/>
      <c r="G463" s="33"/>
      <c r="H463" s="33"/>
      <c r="I463" s="33"/>
      <c r="J463" s="33"/>
      <c r="K463" s="113"/>
      <c r="L463" s="31"/>
      <c r="M463" s="31"/>
      <c r="N463" s="82"/>
    </row>
    <row r="464" spans="1:14">
      <c r="A464" s="87"/>
      <c r="B464" s="28"/>
      <c r="C464" s="28"/>
      <c r="D464" s="182"/>
      <c r="E464" s="182"/>
      <c r="F464" s="182"/>
      <c r="G464" s="182"/>
      <c r="H464" s="182"/>
      <c r="I464" s="182"/>
      <c r="J464" s="182"/>
      <c r="K464" s="48"/>
      <c r="L464" s="31"/>
      <c r="M464" s="31"/>
      <c r="N464" s="82"/>
    </row>
    <row r="465" spans="1:14">
      <c r="A465" s="47"/>
      <c r="B465" s="28"/>
      <c r="C465" s="28"/>
      <c r="D465" s="28"/>
      <c r="E465" s="28"/>
      <c r="F465" s="45"/>
      <c r="G465" s="45"/>
      <c r="H465" s="45"/>
      <c r="I465" s="45"/>
      <c r="J465" s="45"/>
      <c r="K465" s="45"/>
      <c r="L465" s="28"/>
      <c r="M465" s="28"/>
      <c r="N465" s="79"/>
    </row>
    <row r="466" spans="1:14">
      <c r="A466" s="89" t="s">
        <v>246</v>
      </c>
      <c r="B466" s="39"/>
      <c r="C466" s="39"/>
      <c r="D466" s="28"/>
      <c r="E466" s="38"/>
      <c r="F466" s="45"/>
      <c r="G466" s="45"/>
      <c r="H466" s="45"/>
      <c r="I466" s="45"/>
      <c r="J466" s="45"/>
      <c r="K466" s="45"/>
      <c r="L466" s="39"/>
      <c r="M466" s="39"/>
      <c r="N466" s="80"/>
    </row>
    <row r="467" spans="1:14">
      <c r="A467" s="91"/>
      <c r="B467" s="39"/>
      <c r="C467" s="39"/>
      <c r="D467" s="28"/>
      <c r="E467" s="38"/>
      <c r="F467" s="33"/>
      <c r="G467" s="33"/>
      <c r="H467" s="33"/>
      <c r="I467" s="33"/>
      <c r="J467" s="33"/>
      <c r="K467" s="83"/>
      <c r="L467" s="39"/>
      <c r="M467" s="39"/>
      <c r="N467" s="80"/>
    </row>
    <row r="468" spans="1:14">
      <c r="A468" s="91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80"/>
    </row>
    <row r="469" spans="1:14">
      <c r="A469" s="88" t="s">
        <v>290</v>
      </c>
      <c r="B469" s="31"/>
      <c r="C469" s="31"/>
      <c r="D469" s="31"/>
      <c r="E469" s="28"/>
      <c r="F469" s="28"/>
      <c r="G469" s="28"/>
      <c r="H469" s="28"/>
      <c r="I469" s="28"/>
      <c r="J469" s="28"/>
      <c r="K469" s="28"/>
      <c r="L469" s="249"/>
      <c r="M469" s="249"/>
      <c r="N469" s="81"/>
    </row>
    <row r="470" spans="1:14">
      <c r="A470" s="10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185"/>
      <c r="M470" s="185"/>
      <c r="N470" s="81"/>
    </row>
    <row r="471" spans="1:14" ht="12.75" customHeight="1">
      <c r="A471" s="260" t="s">
        <v>323</v>
      </c>
      <c r="B471" s="261"/>
      <c r="C471" s="261"/>
      <c r="D471" s="262"/>
      <c r="E471" s="262"/>
      <c r="F471" s="262"/>
      <c r="G471" s="184"/>
      <c r="H471" s="184"/>
      <c r="I471" s="184"/>
      <c r="J471" s="184"/>
      <c r="K471" s="28"/>
      <c r="L471" s="28"/>
      <c r="M471" s="28"/>
      <c r="N471" s="79"/>
    </row>
    <row r="472" spans="1:14">
      <c r="A472" s="260"/>
      <c r="B472" s="261"/>
      <c r="C472" s="261"/>
      <c r="D472" s="262"/>
      <c r="E472" s="262"/>
      <c r="F472" s="262"/>
      <c r="G472" s="184"/>
      <c r="H472" s="184"/>
      <c r="I472" s="184"/>
      <c r="J472" s="184"/>
      <c r="K472" s="28"/>
      <c r="L472" s="28"/>
      <c r="M472" s="28"/>
      <c r="N472" s="79"/>
    </row>
    <row r="473" spans="1:14">
      <c r="A473" s="186"/>
      <c r="B473" s="187"/>
      <c r="C473" s="187"/>
      <c r="D473" s="188"/>
      <c r="E473" s="188"/>
      <c r="F473" s="188"/>
      <c r="G473" s="188"/>
      <c r="H473" s="188"/>
      <c r="I473" s="188"/>
      <c r="J473" s="188"/>
      <c r="K473" s="28"/>
      <c r="L473" s="28"/>
      <c r="M473" s="28"/>
      <c r="N473" s="79"/>
    </row>
    <row r="474" spans="1:14">
      <c r="A474" s="87"/>
      <c r="B474" s="28"/>
      <c r="C474" s="28"/>
      <c r="D474" s="28"/>
      <c r="E474" s="28" t="s">
        <v>291</v>
      </c>
      <c r="F474" s="28"/>
      <c r="G474" s="28"/>
      <c r="H474" s="28"/>
      <c r="I474" s="28"/>
      <c r="J474" s="28"/>
      <c r="K474" s="28"/>
      <c r="L474" s="28"/>
      <c r="M474" s="28"/>
      <c r="N474" s="79"/>
    </row>
    <row r="475" spans="1:14">
      <c r="A475" s="87"/>
      <c r="B475" s="28"/>
      <c r="C475" s="28"/>
      <c r="D475" s="28" t="s">
        <v>271</v>
      </c>
      <c r="E475" s="139"/>
      <c r="F475" s="28"/>
      <c r="G475" s="28"/>
      <c r="H475" s="28"/>
      <c r="I475" s="28"/>
      <c r="J475" s="28"/>
      <c r="K475" s="28"/>
      <c r="L475" s="28"/>
      <c r="M475" s="28"/>
      <c r="N475" s="79"/>
    </row>
    <row r="476" spans="1:14">
      <c r="A476" s="87"/>
      <c r="B476" s="28"/>
      <c r="C476" s="28"/>
      <c r="D476" s="28" t="s">
        <v>272</v>
      </c>
      <c r="E476" s="139"/>
      <c r="F476" s="28"/>
      <c r="G476" s="28"/>
      <c r="H476" s="28"/>
      <c r="I476" s="28"/>
      <c r="J476" s="28"/>
      <c r="K476" s="28"/>
      <c r="L476" s="28" t="s">
        <v>220</v>
      </c>
      <c r="M476" s="28"/>
      <c r="N476" s="79"/>
    </row>
    <row r="477" spans="1:14">
      <c r="A477" s="87"/>
      <c r="B477" s="28"/>
      <c r="C477" s="28"/>
      <c r="D477" s="28" t="s">
        <v>273</v>
      </c>
      <c r="E477" s="139"/>
      <c r="F477" s="28"/>
      <c r="G477" s="28"/>
      <c r="H477" s="28"/>
      <c r="I477" s="28"/>
      <c r="J477" s="28"/>
      <c r="K477" s="28"/>
      <c r="L477" s="31"/>
      <c r="M477" s="31"/>
      <c r="N477" s="82"/>
    </row>
    <row r="478" spans="1:14">
      <c r="A478" s="87"/>
      <c r="B478" s="28"/>
      <c r="C478" s="28"/>
      <c r="D478" s="28" t="s">
        <v>274</v>
      </c>
      <c r="E478" s="139"/>
      <c r="F478" s="28"/>
      <c r="G478" s="28"/>
      <c r="H478" s="140" t="s">
        <v>324</v>
      </c>
      <c r="I478" s="39"/>
      <c r="J478" s="39"/>
      <c r="K478" s="28"/>
      <c r="L478" s="31"/>
      <c r="M478" s="31"/>
      <c r="N478" s="82"/>
    </row>
    <row r="479" spans="1:14" ht="12.75" customHeight="1">
      <c r="A479" s="87"/>
      <c r="B479" s="28"/>
      <c r="C479" s="28"/>
      <c r="D479" s="28" t="s">
        <v>275</v>
      </c>
      <c r="E479" s="139"/>
      <c r="F479" s="28"/>
      <c r="G479" s="28"/>
      <c r="H479" s="259" t="str">
        <f>+"Los sueldos y prestaciones para una pollita en el mes es de $"&amp;VALUE(D482)&amp;"."</f>
        <v>Los sueldos y prestaciones para una pollita en el mes es de $0.</v>
      </c>
      <c r="I479" s="259"/>
      <c r="J479" s="259"/>
      <c r="K479" s="28"/>
      <c r="L479" s="31"/>
      <c r="M479" s="31"/>
      <c r="N479" s="82"/>
    </row>
    <row r="480" spans="1:14">
      <c r="A480" s="87"/>
      <c r="B480" s="28"/>
      <c r="C480" s="28"/>
      <c r="D480" s="28" t="s">
        <v>276</v>
      </c>
      <c r="E480" s="139"/>
      <c r="F480" s="28"/>
      <c r="G480" s="28"/>
      <c r="H480" s="259"/>
      <c r="I480" s="259"/>
      <c r="J480" s="259"/>
      <c r="K480" s="28"/>
      <c r="L480" s="31"/>
      <c r="M480" s="31"/>
      <c r="N480" s="82"/>
    </row>
    <row r="481" spans="1:14">
      <c r="A481" s="87"/>
      <c r="B481" s="28"/>
      <c r="C481" s="28"/>
      <c r="D481" s="28"/>
      <c r="E481" s="28"/>
      <c r="F481" s="28"/>
      <c r="G481" s="28"/>
      <c r="H481" s="259"/>
      <c r="I481" s="259"/>
      <c r="J481" s="259"/>
      <c r="K481" s="28"/>
      <c r="L481" s="31"/>
      <c r="M481" s="31"/>
      <c r="N481" s="82"/>
    </row>
    <row r="482" spans="1:14">
      <c r="A482" s="263" t="s">
        <v>290</v>
      </c>
      <c r="B482" s="264"/>
      <c r="C482" s="28" t="s">
        <v>221</v>
      </c>
      <c r="D482" s="136">
        <f>IF(SUM(E475:E480)=0,,AVERAGE(E475:E480))</f>
        <v>0</v>
      </c>
      <c r="E482" s="93"/>
      <c r="F482" s="33"/>
      <c r="G482" s="33"/>
      <c r="H482" s="259"/>
      <c r="I482" s="259"/>
      <c r="J482" s="259"/>
      <c r="K482" s="28"/>
      <c r="L482" s="31"/>
      <c r="M482" s="31"/>
      <c r="N482" s="82"/>
    </row>
    <row r="483" spans="1:14">
      <c r="A483" s="116"/>
      <c r="B483" s="93"/>
      <c r="C483" s="28"/>
      <c r="D483" s="93"/>
      <c r="E483" s="93"/>
      <c r="F483" s="33"/>
      <c r="G483" s="33"/>
      <c r="H483" s="33"/>
      <c r="I483" s="33"/>
      <c r="J483" s="33"/>
      <c r="K483" s="113"/>
      <c r="L483" s="28"/>
      <c r="M483" s="28"/>
      <c r="N483" s="79"/>
    </row>
    <row r="484" spans="1:14">
      <c r="A484" s="87"/>
      <c r="B484" s="28"/>
      <c r="C484" s="28"/>
      <c r="D484" s="182"/>
      <c r="E484" s="182"/>
      <c r="F484" s="182"/>
      <c r="G484" s="182"/>
      <c r="H484" s="182"/>
      <c r="I484" s="182"/>
      <c r="J484" s="182"/>
      <c r="K484" s="48"/>
      <c r="L484" s="28"/>
      <c r="M484" s="28"/>
      <c r="N484" s="79"/>
    </row>
    <row r="485" spans="1:14">
      <c r="A485" s="47"/>
      <c r="B485" s="28"/>
      <c r="C485" s="28"/>
      <c r="D485" s="28"/>
      <c r="E485" s="28"/>
      <c r="F485" s="45"/>
      <c r="G485" s="45"/>
      <c r="H485" s="45"/>
      <c r="I485" s="45"/>
      <c r="J485" s="45"/>
      <c r="K485" s="45"/>
      <c r="L485" s="28"/>
      <c r="M485" s="28"/>
      <c r="N485" s="79"/>
    </row>
    <row r="486" spans="1:14">
      <c r="A486" s="89" t="s">
        <v>246</v>
      </c>
      <c r="B486" s="39"/>
      <c r="C486" s="39"/>
      <c r="D486" s="28"/>
      <c r="E486" s="38"/>
      <c r="F486" s="45"/>
      <c r="G486" s="45"/>
      <c r="H486" s="45"/>
      <c r="I486" s="45"/>
      <c r="J486" s="45"/>
      <c r="K486" s="45"/>
      <c r="L486" s="39"/>
      <c r="M486" s="39"/>
      <c r="N486" s="80"/>
    </row>
    <row r="487" spans="1:14">
      <c r="A487" s="91"/>
      <c r="B487" s="39"/>
      <c r="C487" s="39"/>
      <c r="D487" s="28"/>
      <c r="E487" s="38"/>
      <c r="F487" s="33"/>
      <c r="G487" s="33"/>
      <c r="H487" s="33"/>
      <c r="I487" s="33"/>
      <c r="J487" s="33"/>
      <c r="K487" s="83"/>
      <c r="L487" s="39"/>
      <c r="M487" s="39"/>
      <c r="N487" s="80"/>
    </row>
    <row r="488" spans="1:14">
      <c r="A488" s="98"/>
      <c r="B488" s="85"/>
      <c r="C488" s="85"/>
      <c r="D488" s="31"/>
      <c r="E488" s="128"/>
      <c r="F488" s="46"/>
      <c r="G488" s="46"/>
      <c r="H488" s="46"/>
      <c r="I488" s="46"/>
      <c r="J488" s="46"/>
      <c r="K488" s="129"/>
      <c r="L488" s="85"/>
      <c r="M488" s="85"/>
      <c r="N488" s="86"/>
    </row>
    <row r="489" spans="1:14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1"/>
    </row>
    <row r="490" spans="1:14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1"/>
    </row>
    <row r="491" spans="1:14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1"/>
    </row>
    <row r="492" spans="1:14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1"/>
    </row>
    <row r="493" spans="1:14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1"/>
    </row>
    <row r="494" spans="1:1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1"/>
    </row>
    <row r="495" spans="1:14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1"/>
    </row>
    <row r="496" spans="1:14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1"/>
    </row>
    <row r="497" spans="1:14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1"/>
    </row>
    <row r="498" spans="1:14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1"/>
    </row>
    <row r="499" spans="1:14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1"/>
    </row>
    <row r="500" spans="1:14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1"/>
    </row>
    <row r="501" spans="1:14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1"/>
    </row>
    <row r="502" spans="1:14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1"/>
    </row>
    <row r="503" spans="1:14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1"/>
    </row>
    <row r="504" spans="1:1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1"/>
    </row>
    <row r="505" spans="1:14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1"/>
    </row>
    <row r="506" spans="1:14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1"/>
    </row>
    <row r="507" spans="1:14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1"/>
    </row>
    <row r="508" spans="1:14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1"/>
    </row>
    <row r="509" spans="1:14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1"/>
    </row>
    <row r="510" spans="1:14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1"/>
    </row>
    <row r="511" spans="1:14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1"/>
    </row>
    <row r="512" spans="1:14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1"/>
    </row>
    <row r="513" spans="1:14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1"/>
    </row>
    <row r="514" spans="1: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1"/>
    </row>
    <row r="515" spans="1:14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1"/>
    </row>
    <row r="516" spans="1:14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1"/>
    </row>
    <row r="517" spans="1:14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1"/>
    </row>
    <row r="518" spans="1:14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1"/>
    </row>
    <row r="519" spans="1:14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1"/>
    </row>
    <row r="520" spans="1:14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1"/>
    </row>
    <row r="521" spans="1:14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1"/>
    </row>
    <row r="522" spans="1:14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1"/>
    </row>
    <row r="523" spans="1:14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1"/>
    </row>
    <row r="524" spans="1:1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1"/>
    </row>
    <row r="525" spans="1:14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1"/>
    </row>
    <row r="526" spans="1:14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1"/>
    </row>
    <row r="527" spans="1:14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1"/>
    </row>
    <row r="528" spans="1:14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1"/>
    </row>
    <row r="529" spans="1:14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1"/>
    </row>
    <row r="530" spans="1:14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1"/>
    </row>
    <row r="531" spans="1:14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1"/>
    </row>
    <row r="532" spans="1:14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1"/>
    </row>
    <row r="533" spans="1:14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1"/>
    </row>
    <row r="534" spans="1:1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1"/>
    </row>
    <row r="535" spans="1:14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1"/>
    </row>
    <row r="536" spans="1:14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1"/>
    </row>
    <row r="537" spans="1:14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1"/>
    </row>
    <row r="538" spans="1:14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1"/>
    </row>
    <row r="539" spans="1:14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1"/>
    </row>
    <row r="540" spans="1:14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1"/>
    </row>
    <row r="541" spans="1:14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1"/>
    </row>
    <row r="542" spans="1:14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1"/>
    </row>
    <row r="543" spans="1:14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1"/>
    </row>
    <row r="544" spans="1:1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1"/>
    </row>
    <row r="545" spans="1:14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1"/>
    </row>
    <row r="546" spans="1:14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1"/>
    </row>
    <row r="547" spans="1:14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1"/>
    </row>
    <row r="548" spans="1:14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1"/>
    </row>
    <row r="549" spans="1:14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1"/>
    </row>
    <row r="550" spans="1:14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1"/>
    </row>
    <row r="551" spans="1:14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1"/>
    </row>
    <row r="552" spans="1:14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1"/>
    </row>
    <row r="553" spans="1:14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1"/>
    </row>
    <row r="554" spans="1:1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1"/>
    </row>
    <row r="555" spans="1:14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1"/>
    </row>
    <row r="556" spans="1:14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1"/>
    </row>
    <row r="557" spans="1:14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1"/>
    </row>
    <row r="558" spans="1:14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1"/>
    </row>
    <row r="559" spans="1:14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1"/>
    </row>
    <row r="560" spans="1:14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1"/>
    </row>
    <row r="561" spans="1:14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1"/>
    </row>
    <row r="562" spans="1:14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1"/>
    </row>
    <row r="563" spans="1:14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1"/>
    </row>
    <row r="564" spans="1:1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1"/>
    </row>
    <row r="565" spans="1:14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1"/>
    </row>
    <row r="566" spans="1:14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1"/>
    </row>
    <row r="567" spans="1:14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1"/>
    </row>
    <row r="568" spans="1:14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1"/>
    </row>
    <row r="569" spans="1:14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1"/>
    </row>
    <row r="570" spans="1:14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1"/>
    </row>
    <row r="571" spans="1:14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1"/>
    </row>
    <row r="572" spans="1:14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1"/>
    </row>
    <row r="573" spans="1:14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1"/>
    </row>
    <row r="574" spans="1:1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1"/>
    </row>
    <row r="575" spans="1:14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1"/>
    </row>
    <row r="576" spans="1:14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1"/>
    </row>
    <row r="577" spans="1:14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1"/>
    </row>
    <row r="578" spans="1:14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1"/>
    </row>
    <row r="579" spans="1:14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1"/>
    </row>
    <row r="580" spans="1:14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1"/>
    </row>
    <row r="581" spans="1:14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1"/>
    </row>
    <row r="582" spans="1:14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1"/>
    </row>
    <row r="583" spans="1:14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1"/>
    </row>
    <row r="584" spans="1:1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1"/>
    </row>
    <row r="585" spans="1:14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1"/>
    </row>
    <row r="586" spans="1:14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1"/>
    </row>
    <row r="587" spans="1:14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1"/>
    </row>
    <row r="588" spans="1:14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1"/>
    </row>
    <row r="589" spans="1:14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1"/>
    </row>
    <row r="590" spans="1:14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1"/>
    </row>
    <row r="591" spans="1:14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1"/>
    </row>
    <row r="592" spans="1:14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1"/>
    </row>
    <row r="593" spans="1:14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1"/>
    </row>
    <row r="594" spans="1:1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1"/>
    </row>
    <row r="595" spans="1:14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1"/>
    </row>
    <row r="596" spans="1:14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1"/>
    </row>
    <row r="597" spans="1:14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1"/>
    </row>
    <row r="598" spans="1:14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1"/>
    </row>
    <row r="599" spans="1:14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1"/>
    </row>
    <row r="600" spans="1:14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1"/>
    </row>
    <row r="601" spans="1:14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1"/>
    </row>
    <row r="602" spans="1:14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1"/>
    </row>
    <row r="603" spans="1:14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1"/>
    </row>
    <row r="604" spans="1:1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1"/>
    </row>
    <row r="605" spans="1:14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1"/>
    </row>
    <row r="606" spans="1:14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1"/>
    </row>
    <row r="607" spans="1:14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1"/>
    </row>
    <row r="608" spans="1:14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1"/>
    </row>
    <row r="609" spans="1:14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1"/>
    </row>
    <row r="610" spans="1:14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1"/>
    </row>
    <row r="611" spans="1:14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1"/>
    </row>
    <row r="612" spans="1:14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1"/>
    </row>
    <row r="613" spans="1:14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1"/>
    </row>
    <row r="614" spans="1: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1"/>
    </row>
    <row r="615" spans="1:14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1"/>
    </row>
    <row r="616" spans="1:14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1"/>
    </row>
    <row r="617" spans="1:14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1"/>
    </row>
    <row r="618" spans="1:14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1"/>
    </row>
    <row r="619" spans="1:14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1"/>
    </row>
    <row r="620" spans="1:14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1"/>
    </row>
    <row r="621" spans="1:14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1"/>
    </row>
    <row r="622" spans="1:14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1"/>
    </row>
    <row r="623" spans="1:14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1"/>
    </row>
    <row r="624" spans="1:1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1"/>
    </row>
    <row r="625" spans="1:14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1"/>
    </row>
    <row r="626" spans="1:14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1"/>
    </row>
    <row r="627" spans="1:14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1"/>
    </row>
    <row r="628" spans="1:14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1"/>
    </row>
    <row r="629" spans="1:14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1"/>
    </row>
    <row r="630" spans="1:14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1"/>
    </row>
    <row r="631" spans="1:14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1"/>
    </row>
    <row r="632" spans="1:14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1"/>
    </row>
    <row r="633" spans="1:14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1"/>
    </row>
    <row r="634" spans="1:1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1"/>
    </row>
    <row r="635" spans="1:14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1"/>
    </row>
    <row r="636" spans="1:14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1"/>
    </row>
    <row r="637" spans="1:14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1"/>
    </row>
    <row r="638" spans="1:14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1"/>
    </row>
    <row r="639" spans="1:14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1"/>
    </row>
    <row r="640" spans="1:14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1"/>
    </row>
    <row r="641" spans="1:14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1"/>
    </row>
    <row r="642" spans="1:14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1"/>
    </row>
    <row r="643" spans="1:14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1"/>
    </row>
    <row r="644" spans="1:1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1"/>
    </row>
    <row r="645" spans="1:14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1"/>
    </row>
    <row r="646" spans="1:14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1"/>
    </row>
    <row r="647" spans="1:14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1"/>
    </row>
    <row r="648" spans="1:14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1"/>
    </row>
    <row r="649" spans="1:14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1"/>
    </row>
    <row r="650" spans="1:14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1"/>
    </row>
    <row r="651" spans="1:14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1"/>
    </row>
    <row r="652" spans="1:14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1"/>
    </row>
    <row r="653" spans="1:14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1"/>
    </row>
    <row r="654" spans="1:1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1"/>
    </row>
    <row r="655" spans="1:14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1"/>
    </row>
    <row r="656" spans="1:14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1"/>
    </row>
    <row r="657" spans="1:14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1"/>
    </row>
    <row r="658" spans="1:14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1"/>
    </row>
    <row r="659" spans="1:14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1"/>
    </row>
    <row r="660" spans="1:14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1"/>
    </row>
    <row r="661" spans="1:14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1"/>
    </row>
    <row r="662" spans="1:14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1"/>
    </row>
    <row r="663" spans="1:14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1"/>
    </row>
    <row r="664" spans="1:1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1"/>
    </row>
    <row r="665" spans="1:14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1"/>
    </row>
    <row r="666" spans="1:14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1"/>
    </row>
    <row r="667" spans="1:14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1"/>
    </row>
    <row r="668" spans="1:14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1"/>
    </row>
    <row r="669" spans="1:14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1"/>
    </row>
    <row r="670" spans="1:14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1"/>
    </row>
    <row r="671" spans="1:14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1"/>
    </row>
    <row r="672" spans="1:14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1"/>
    </row>
    <row r="673" spans="1:14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1"/>
    </row>
    <row r="674" spans="1:1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1"/>
    </row>
    <row r="675" spans="1:14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1"/>
    </row>
    <row r="676" spans="1:14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1"/>
    </row>
    <row r="677" spans="1:14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1"/>
    </row>
    <row r="678" spans="1:14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1"/>
    </row>
    <row r="679" spans="1:14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1"/>
    </row>
    <row r="680" spans="1:14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1"/>
    </row>
    <row r="681" spans="1:14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1"/>
    </row>
    <row r="682" spans="1:14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1"/>
    </row>
    <row r="683" spans="1:14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1"/>
    </row>
    <row r="684" spans="1:1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1"/>
    </row>
    <row r="685" spans="1:14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1"/>
    </row>
    <row r="686" spans="1:14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1"/>
    </row>
    <row r="687" spans="1:14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1"/>
    </row>
    <row r="688" spans="1:14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1"/>
    </row>
    <row r="689" spans="1:14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1"/>
    </row>
    <row r="690" spans="1:14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1"/>
    </row>
    <row r="691" spans="1:14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1"/>
    </row>
    <row r="692" spans="1:14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1"/>
    </row>
    <row r="693" spans="1:14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1"/>
    </row>
    <row r="694" spans="1:1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1"/>
    </row>
    <row r="695" spans="1:14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1"/>
    </row>
    <row r="696" spans="1:14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1"/>
    </row>
    <row r="697" spans="1:14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1"/>
    </row>
    <row r="698" spans="1:14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1"/>
    </row>
    <row r="699" spans="1:14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1"/>
    </row>
    <row r="700" spans="1:14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1"/>
    </row>
    <row r="701" spans="1:14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1"/>
    </row>
    <row r="702" spans="1:14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1"/>
    </row>
    <row r="703" spans="1:14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1"/>
    </row>
    <row r="704" spans="1:1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1"/>
    </row>
    <row r="705" spans="1:14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1"/>
    </row>
    <row r="706" spans="1:14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1"/>
    </row>
    <row r="707" spans="1:14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1"/>
    </row>
    <row r="708" spans="1:14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1"/>
    </row>
    <row r="709" spans="1:14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1"/>
    </row>
    <row r="710" spans="1:14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1"/>
    </row>
    <row r="711" spans="1:14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1"/>
    </row>
    <row r="712" spans="1:14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1"/>
    </row>
    <row r="713" spans="1:14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1"/>
    </row>
    <row r="714" spans="1: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1"/>
    </row>
    <row r="715" spans="1:14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1"/>
    </row>
    <row r="716" spans="1:14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1"/>
    </row>
    <row r="717" spans="1:14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1"/>
    </row>
    <row r="718" spans="1:14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1"/>
    </row>
    <row r="719" spans="1:14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1"/>
    </row>
    <row r="720" spans="1:14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1"/>
    </row>
    <row r="721" spans="1:14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1"/>
    </row>
    <row r="722" spans="1:14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1"/>
    </row>
    <row r="723" spans="1:14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1"/>
    </row>
    <row r="724" spans="1:1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1"/>
    </row>
    <row r="725" spans="1:14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1"/>
    </row>
    <row r="726" spans="1:14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1"/>
    </row>
    <row r="727" spans="1:14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1"/>
    </row>
    <row r="728" spans="1:14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1"/>
    </row>
    <row r="729" spans="1:14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1"/>
    </row>
    <row r="730" spans="1:14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1"/>
    </row>
    <row r="731" spans="1:14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1"/>
    </row>
    <row r="732" spans="1:14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1"/>
    </row>
    <row r="733" spans="1:14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1"/>
    </row>
    <row r="734" spans="1:1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1"/>
    </row>
    <row r="735" spans="1:14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1"/>
    </row>
    <row r="736" spans="1:14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1"/>
    </row>
    <row r="737" spans="1:14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1"/>
    </row>
    <row r="738" spans="1:14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1"/>
    </row>
    <row r="739" spans="1:14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1"/>
    </row>
    <row r="740" spans="1:14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1"/>
    </row>
    <row r="741" spans="1:14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1"/>
    </row>
    <row r="742" spans="1:14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1"/>
    </row>
    <row r="743" spans="1:14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1"/>
    </row>
    <row r="744" spans="1:1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1"/>
    </row>
    <row r="745" spans="1:14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1"/>
    </row>
    <row r="746" spans="1:14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1"/>
    </row>
    <row r="747" spans="1:14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1"/>
    </row>
    <row r="748" spans="1:14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1"/>
    </row>
    <row r="749" spans="1:14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1"/>
    </row>
    <row r="750" spans="1:14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1"/>
    </row>
    <row r="751" spans="1:14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1"/>
    </row>
    <row r="752" spans="1:14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1"/>
    </row>
    <row r="753" spans="1:14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1"/>
    </row>
    <row r="754" spans="1:1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1"/>
    </row>
    <row r="755" spans="1:14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1"/>
    </row>
    <row r="756" spans="1:14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1"/>
    </row>
    <row r="757" spans="1:14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1"/>
    </row>
    <row r="758" spans="1:14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1"/>
    </row>
    <row r="759" spans="1:14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1"/>
    </row>
    <row r="760" spans="1:14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1"/>
    </row>
    <row r="761" spans="1:14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1"/>
    </row>
    <row r="762" spans="1:14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1"/>
    </row>
    <row r="763" spans="1:14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1"/>
    </row>
    <row r="764" spans="1:1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1"/>
    </row>
    <row r="765" spans="1:14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1"/>
    </row>
    <row r="766" spans="1:14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1"/>
    </row>
    <row r="767" spans="1:14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1"/>
    </row>
    <row r="768" spans="1:14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1"/>
    </row>
    <row r="769" spans="1:14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1"/>
    </row>
    <row r="770" spans="1:14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1"/>
    </row>
    <row r="771" spans="1:14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1"/>
    </row>
    <row r="772" spans="1:14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1"/>
    </row>
    <row r="773" spans="1:14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1"/>
    </row>
    <row r="774" spans="1:1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1"/>
    </row>
    <row r="775" spans="1:14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1"/>
    </row>
    <row r="776" spans="1:14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1"/>
    </row>
    <row r="777" spans="1:14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1"/>
    </row>
    <row r="778" spans="1:14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1"/>
    </row>
    <row r="779" spans="1:14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1"/>
    </row>
    <row r="780" spans="1:14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1"/>
    </row>
    <row r="781" spans="1:14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1"/>
    </row>
    <row r="782" spans="1:14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1"/>
    </row>
    <row r="783" spans="1:14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1"/>
    </row>
    <row r="784" spans="1:1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1"/>
    </row>
    <row r="785" spans="1:14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1"/>
    </row>
    <row r="786" spans="1:14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1"/>
    </row>
    <row r="787" spans="1:14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1"/>
    </row>
    <row r="788" spans="1:14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1"/>
    </row>
    <row r="789" spans="1:14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1"/>
    </row>
    <row r="790" spans="1:14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1"/>
    </row>
    <row r="791" spans="1:14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1"/>
    </row>
    <row r="792" spans="1:14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1"/>
    </row>
    <row r="793" spans="1:14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1"/>
    </row>
    <row r="794" spans="1:1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1"/>
    </row>
    <row r="795" spans="1:14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1"/>
    </row>
    <row r="796" spans="1:14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1"/>
    </row>
    <row r="797" spans="1:14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1"/>
    </row>
    <row r="798" spans="1:14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1"/>
    </row>
    <row r="799" spans="1:14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1"/>
    </row>
    <row r="800" spans="1:14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1"/>
    </row>
    <row r="801" spans="1:14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1"/>
    </row>
    <row r="802" spans="1:14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1"/>
    </row>
    <row r="803" spans="1:14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1"/>
    </row>
    <row r="804" spans="1:1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1"/>
    </row>
    <row r="805" spans="1:14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1"/>
    </row>
    <row r="806" spans="1:14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1"/>
    </row>
    <row r="807" spans="1:14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1"/>
    </row>
    <row r="808" spans="1:14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1"/>
    </row>
    <row r="809" spans="1:14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1"/>
    </row>
    <row r="810" spans="1:14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1"/>
    </row>
    <row r="811" spans="1:14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1"/>
    </row>
    <row r="812" spans="1:14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1"/>
    </row>
    <row r="813" spans="1:14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1"/>
    </row>
    <row r="814" spans="1: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1"/>
    </row>
    <row r="815" spans="1:14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1"/>
    </row>
    <row r="816" spans="1:14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1"/>
    </row>
    <row r="817" spans="1:14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1"/>
    </row>
    <row r="818" spans="1:14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1"/>
    </row>
    <row r="819" spans="1:14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1"/>
    </row>
    <row r="820" spans="1:14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1"/>
    </row>
    <row r="821" spans="1:14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1"/>
    </row>
    <row r="822" spans="1:14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1"/>
    </row>
    <row r="823" spans="1:14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1"/>
    </row>
    <row r="824" spans="1:1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1"/>
    </row>
    <row r="825" spans="1:14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1"/>
    </row>
    <row r="826" spans="1:14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1"/>
    </row>
    <row r="827" spans="1:14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1"/>
    </row>
    <row r="828" spans="1:14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1"/>
    </row>
    <row r="829" spans="1:14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1"/>
    </row>
    <row r="830" spans="1:14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1"/>
    </row>
    <row r="831" spans="1:14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1"/>
    </row>
    <row r="832" spans="1:14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1"/>
    </row>
    <row r="833" spans="1:14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1"/>
    </row>
    <row r="834" spans="1:1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1"/>
    </row>
    <row r="835" spans="1:14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1"/>
    </row>
    <row r="836" spans="1:14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1"/>
    </row>
    <row r="837" spans="1:14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1"/>
    </row>
    <row r="838" spans="1:14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1"/>
    </row>
    <row r="839" spans="1:14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1"/>
    </row>
    <row r="840" spans="1:14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1"/>
    </row>
    <row r="841" spans="1:14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1"/>
    </row>
    <row r="842" spans="1:14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1"/>
    </row>
    <row r="843" spans="1:14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1"/>
    </row>
    <row r="844" spans="1:1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1"/>
    </row>
    <row r="845" spans="1:14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1"/>
    </row>
    <row r="846" spans="1:14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1"/>
    </row>
    <row r="847" spans="1:14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1"/>
    </row>
    <row r="848" spans="1:14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1"/>
    </row>
    <row r="849" spans="1:14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1"/>
    </row>
    <row r="850" spans="1:14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1"/>
    </row>
    <row r="851" spans="1:14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1"/>
    </row>
    <row r="852" spans="1:14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1"/>
    </row>
    <row r="853" spans="1:14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1"/>
    </row>
    <row r="854" spans="1:1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1"/>
    </row>
    <row r="855" spans="1:14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1"/>
    </row>
    <row r="856" spans="1:14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1"/>
    </row>
    <row r="857" spans="1:14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1"/>
    </row>
    <row r="858" spans="1:14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1"/>
    </row>
    <row r="859" spans="1:14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1"/>
    </row>
    <row r="860" spans="1:14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1"/>
    </row>
    <row r="861" spans="1:14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1"/>
    </row>
    <row r="862" spans="1:14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1"/>
    </row>
    <row r="863" spans="1:14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1"/>
    </row>
    <row r="864" spans="1:1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1"/>
    </row>
    <row r="865" spans="1:14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1"/>
    </row>
    <row r="866" spans="1:14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1"/>
    </row>
    <row r="867" spans="1:14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1"/>
    </row>
    <row r="868" spans="1:14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1"/>
    </row>
    <row r="869" spans="1:14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1"/>
    </row>
    <row r="870" spans="1:14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1"/>
    </row>
    <row r="871" spans="1:14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1"/>
    </row>
    <row r="872" spans="1:14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1"/>
    </row>
    <row r="873" spans="1:14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1"/>
    </row>
    <row r="874" spans="1:1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1"/>
    </row>
    <row r="875" spans="1:14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1"/>
    </row>
    <row r="876" spans="1:14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1"/>
    </row>
    <row r="877" spans="1:14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1"/>
    </row>
    <row r="878" spans="1:14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1"/>
    </row>
    <row r="879" spans="1:14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1"/>
    </row>
    <row r="880" spans="1:14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1"/>
    </row>
    <row r="881" spans="1:14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1"/>
    </row>
    <row r="882" spans="1:14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1"/>
    </row>
    <row r="883" spans="1:14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1"/>
    </row>
    <row r="884" spans="1:1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1"/>
    </row>
    <row r="885" spans="1:14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1"/>
    </row>
    <row r="886" spans="1:14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1"/>
    </row>
    <row r="887" spans="1:14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1"/>
    </row>
    <row r="888" spans="1:14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1"/>
    </row>
    <row r="889" spans="1:14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1"/>
    </row>
  </sheetData>
  <mergeCells count="98">
    <mergeCell ref="H479:J482"/>
    <mergeCell ref="A482:B482"/>
    <mergeCell ref="H8:J11"/>
    <mergeCell ref="H20:J23"/>
    <mergeCell ref="H32:J35"/>
    <mergeCell ref="H44:J47"/>
    <mergeCell ref="H84:J87"/>
    <mergeCell ref="H120:J123"/>
    <mergeCell ref="H138:J141"/>
    <mergeCell ref="H157:J160"/>
    <mergeCell ref="H177:J180"/>
    <mergeCell ref="H197:J200"/>
    <mergeCell ref="H217:J220"/>
    <mergeCell ref="H237:J240"/>
    <mergeCell ref="H439:J442"/>
    <mergeCell ref="A451:F452"/>
    <mergeCell ref="H297:J300"/>
    <mergeCell ref="H317:J320"/>
    <mergeCell ref="H359:J362"/>
    <mergeCell ref="L469:M469"/>
    <mergeCell ref="A471:F472"/>
    <mergeCell ref="L449:M449"/>
    <mergeCell ref="H459:J462"/>
    <mergeCell ref="A462:B462"/>
    <mergeCell ref="A431:F432"/>
    <mergeCell ref="H399:J402"/>
    <mergeCell ref="H419:J422"/>
    <mergeCell ref="L389:M389"/>
    <mergeCell ref="A371:F372"/>
    <mergeCell ref="A382:B382"/>
    <mergeCell ref="H379:J382"/>
    <mergeCell ref="A391:F392"/>
    <mergeCell ref="L409:M409"/>
    <mergeCell ref="A411:F412"/>
    <mergeCell ref="L429:M429"/>
    <mergeCell ref="A362:B362"/>
    <mergeCell ref="L369:M369"/>
    <mergeCell ref="H339:J342"/>
    <mergeCell ref="L92:M92"/>
    <mergeCell ref="A94:F95"/>
    <mergeCell ref="H102:J105"/>
    <mergeCell ref="A105:B105"/>
    <mergeCell ref="L307:M307"/>
    <mergeCell ref="A309:F310"/>
    <mergeCell ref="L207:M207"/>
    <mergeCell ref="A209:F210"/>
    <mergeCell ref="A220:B220"/>
    <mergeCell ref="A200:B200"/>
    <mergeCell ref="A180:B180"/>
    <mergeCell ref="A300:B300"/>
    <mergeCell ref="A320:B320"/>
    <mergeCell ref="L267:M267"/>
    <mergeCell ref="A269:F270"/>
    <mergeCell ref="L287:M287"/>
    <mergeCell ref="A289:F290"/>
    <mergeCell ref="A229:F230"/>
    <mergeCell ref="L247:M247"/>
    <mergeCell ref="A249:F250"/>
    <mergeCell ref="H257:J260"/>
    <mergeCell ref="H277:J280"/>
    <mergeCell ref="L167:M167"/>
    <mergeCell ref="A169:F170"/>
    <mergeCell ref="L227:M227"/>
    <mergeCell ref="A8:F9"/>
    <mergeCell ref="L74:M74"/>
    <mergeCell ref="A76:F77"/>
    <mergeCell ref="A112:F113"/>
    <mergeCell ref="A54:N54"/>
    <mergeCell ref="A87:B87"/>
    <mergeCell ref="A35:B35"/>
    <mergeCell ref="A23:B23"/>
    <mergeCell ref="A11:B11"/>
    <mergeCell ref="A160:B160"/>
    <mergeCell ref="A141:B141"/>
    <mergeCell ref="A123:B123"/>
    <mergeCell ref="A1:N1"/>
    <mergeCell ref="A2:N2"/>
    <mergeCell ref="A44:F45"/>
    <mergeCell ref="L42:M42"/>
    <mergeCell ref="A32:F33"/>
    <mergeCell ref="A4:N4"/>
    <mergeCell ref="L6:M6"/>
    <mergeCell ref="A351:F352"/>
    <mergeCell ref="L18:M18"/>
    <mergeCell ref="A20:F21"/>
    <mergeCell ref="L110:M110"/>
    <mergeCell ref="L128:M128"/>
    <mergeCell ref="A130:F131"/>
    <mergeCell ref="A149:F150"/>
    <mergeCell ref="L187:M187"/>
    <mergeCell ref="A189:F190"/>
    <mergeCell ref="L329:M329"/>
    <mergeCell ref="A331:F332"/>
    <mergeCell ref="L56:M56"/>
    <mergeCell ref="A58:F59"/>
    <mergeCell ref="H66:J69"/>
    <mergeCell ref="A69:B69"/>
    <mergeCell ref="A327:N327"/>
  </mergeCells>
  <phoneticPr fontId="8" type="noConversion"/>
  <conditionalFormatting sqref="K49">
    <cfRule type="cellIs" dxfId="45" priority="46" stopIfTrue="1" operator="greaterThanOrEqual">
      <formula>1</formula>
    </cfRule>
  </conditionalFormatting>
  <conditionalFormatting sqref="K344">
    <cfRule type="cellIs" dxfId="44" priority="41" stopIfTrue="1" operator="greaterThanOrEqual">
      <formula>1</formula>
    </cfRule>
  </conditionalFormatting>
  <conditionalFormatting sqref="K202">
    <cfRule type="cellIs" dxfId="43" priority="36" stopIfTrue="1" operator="greaterThanOrEqual">
      <formula>1</formula>
    </cfRule>
  </conditionalFormatting>
  <conditionalFormatting sqref="K24">
    <cfRule type="cellIs" dxfId="42" priority="45" stopIfTrue="1" operator="lessThanOrEqual">
      <formula>1</formula>
    </cfRule>
  </conditionalFormatting>
  <conditionalFormatting sqref="K282">
    <cfRule type="cellIs" dxfId="41" priority="34" stopIfTrue="1" operator="greaterThanOrEqual">
      <formula>1</formula>
    </cfRule>
  </conditionalFormatting>
  <conditionalFormatting sqref="K162">
    <cfRule type="cellIs" dxfId="40" priority="32" stopIfTrue="1" operator="greaterThanOrEqual">
      <formula>1</formula>
    </cfRule>
  </conditionalFormatting>
  <conditionalFormatting sqref="K343">
    <cfRule type="cellIs" dxfId="39" priority="39" stopIfTrue="1" operator="lessThanOrEqual">
      <formula>1</formula>
    </cfRule>
  </conditionalFormatting>
  <conditionalFormatting sqref="K123">
    <cfRule type="cellIs" dxfId="38" priority="28" stopIfTrue="1" operator="lessThanOrEqual">
      <formula>1</formula>
    </cfRule>
  </conditionalFormatting>
  <conditionalFormatting sqref="K143">
    <cfRule type="cellIs" dxfId="37" priority="27" stopIfTrue="1" operator="lessThanOrEqual">
      <formula>1</formula>
    </cfRule>
  </conditionalFormatting>
  <conditionalFormatting sqref="K161">
    <cfRule type="cellIs" dxfId="36" priority="26" stopIfTrue="1" operator="lessThanOrEqual">
      <formula>1</formula>
    </cfRule>
  </conditionalFormatting>
  <conditionalFormatting sqref="K201">
    <cfRule type="cellIs" dxfId="35" priority="25" stopIfTrue="1" operator="lessThanOrEqual">
      <formula>1</formula>
    </cfRule>
  </conditionalFormatting>
  <conditionalFormatting sqref="K181">
    <cfRule type="cellIs" dxfId="34" priority="24" stopIfTrue="1" operator="lessThanOrEqual">
      <formula>1</formula>
    </cfRule>
  </conditionalFormatting>
  <conditionalFormatting sqref="K241">
    <cfRule type="cellIs" dxfId="33" priority="23" stopIfTrue="1" operator="lessThanOrEqual">
      <formula>1</formula>
    </cfRule>
  </conditionalFormatting>
  <conditionalFormatting sqref="K261">
    <cfRule type="cellIs" dxfId="32" priority="22" stopIfTrue="1" operator="lessThanOrEqual">
      <formula>1</formula>
    </cfRule>
  </conditionalFormatting>
  <conditionalFormatting sqref="K301">
    <cfRule type="cellIs" dxfId="31" priority="20" stopIfTrue="1" operator="lessThanOrEqual">
      <formula>1</formula>
    </cfRule>
  </conditionalFormatting>
  <conditionalFormatting sqref="K36">
    <cfRule type="cellIs" dxfId="30" priority="44" stopIfTrue="1" operator="lessThanOrEqual">
      <formula>1</formula>
    </cfRule>
  </conditionalFormatting>
  <conditionalFormatting sqref="K12">
    <cfRule type="cellIs" dxfId="29" priority="43" stopIfTrue="1" operator="lessThanOrEqual">
      <formula>1</formula>
    </cfRule>
  </conditionalFormatting>
  <conditionalFormatting sqref="K48">
    <cfRule type="cellIs" dxfId="28" priority="42" stopIfTrue="1" operator="lessThanOrEqual">
      <formula>1</formula>
    </cfRule>
  </conditionalFormatting>
  <conditionalFormatting sqref="K347">
    <cfRule type="cellIs" dxfId="27" priority="40" stopIfTrue="1" operator="greaterThanOrEqual">
      <formula>0.7</formula>
    </cfRule>
  </conditionalFormatting>
  <conditionalFormatting sqref="K322">
    <cfRule type="cellIs" dxfId="26" priority="29" stopIfTrue="1" operator="greaterThanOrEqual">
      <formula>1</formula>
    </cfRule>
  </conditionalFormatting>
  <conditionalFormatting sqref="M184:M186">
    <cfRule type="cellIs" dxfId="25" priority="38" stopIfTrue="1" operator="greaterThanOrEqual">
      <formula>1</formula>
    </cfRule>
  </conditionalFormatting>
  <conditionalFormatting sqref="K262">
    <cfRule type="cellIs" dxfId="24" priority="35" stopIfTrue="1" operator="greaterThanOrEqual">
      <formula>1</formula>
    </cfRule>
  </conditionalFormatting>
  <conditionalFormatting sqref="K142">
    <cfRule type="cellIs" dxfId="23" priority="33" stopIfTrue="1" operator="lessThanOrEqual">
      <formula>1</formula>
    </cfRule>
  </conditionalFormatting>
  <conditionalFormatting sqref="K87">
    <cfRule type="cellIs" dxfId="22" priority="31" stopIfTrue="1" operator="lessThanOrEqual">
      <formula>1</formula>
    </cfRule>
  </conditionalFormatting>
  <conditionalFormatting sqref="K221">
    <cfRule type="cellIs" dxfId="21" priority="17" stopIfTrue="1" operator="lessThanOrEqual">
      <formula>1</formula>
    </cfRule>
  </conditionalFormatting>
  <conditionalFormatting sqref="E243">
    <cfRule type="cellIs" dxfId="20" priority="37" stopIfTrue="1" operator="lessThanOrEqual">
      <formula>0.1</formula>
    </cfRule>
  </conditionalFormatting>
  <conditionalFormatting sqref="K302">
    <cfRule type="cellIs" dxfId="19" priority="30" stopIfTrue="1" operator="greaterThanOrEqual">
      <formula>1</formula>
    </cfRule>
  </conditionalFormatting>
  <conditionalFormatting sqref="K383">
    <cfRule type="cellIs" dxfId="18" priority="8" stopIfTrue="1" operator="lessThanOrEqual">
      <formula>1</formula>
    </cfRule>
  </conditionalFormatting>
  <conditionalFormatting sqref="K281">
    <cfRule type="cellIs" dxfId="17" priority="21" stopIfTrue="1" operator="lessThanOrEqual">
      <formula>1</formula>
    </cfRule>
  </conditionalFormatting>
  <conditionalFormatting sqref="K321">
    <cfRule type="cellIs" dxfId="16" priority="19" stopIfTrue="1" operator="lessThanOrEqual">
      <formula>1</formula>
    </cfRule>
  </conditionalFormatting>
  <conditionalFormatting sqref="K222">
    <cfRule type="cellIs" dxfId="15" priority="18" stopIfTrue="1" operator="greaterThanOrEqual">
      <formula>1</formula>
    </cfRule>
  </conditionalFormatting>
  <conditionalFormatting sqref="E405">
    <cfRule type="cellIs" dxfId="14" priority="15" stopIfTrue="1" operator="lessThanOrEqual">
      <formula>0.1</formula>
    </cfRule>
  </conditionalFormatting>
  <conditionalFormatting sqref="M386:M388">
    <cfRule type="cellIs" dxfId="13" priority="16" stopIfTrue="1" operator="greaterThanOrEqual">
      <formula>1</formula>
    </cfRule>
  </conditionalFormatting>
  <conditionalFormatting sqref="K424">
    <cfRule type="cellIs" dxfId="12" priority="14" stopIfTrue="1" operator="greaterThanOrEqual">
      <formula>1</formula>
    </cfRule>
  </conditionalFormatting>
  <conditionalFormatting sqref="K444">
    <cfRule type="cellIs" dxfId="11" priority="13" stopIfTrue="1" operator="greaterThanOrEqual">
      <formula>1</formula>
    </cfRule>
  </conditionalFormatting>
  <conditionalFormatting sqref="K364">
    <cfRule type="cellIs" dxfId="10" priority="12" stopIfTrue="1" operator="greaterThanOrEqual">
      <formula>1</formula>
    </cfRule>
  </conditionalFormatting>
  <conditionalFormatting sqref="K464">
    <cfRule type="cellIs" dxfId="9" priority="11" stopIfTrue="1" operator="greaterThanOrEqual">
      <formula>1</formula>
    </cfRule>
  </conditionalFormatting>
  <conditionalFormatting sqref="K484">
    <cfRule type="cellIs" dxfId="8" priority="10" stopIfTrue="1" operator="greaterThanOrEqual">
      <formula>1</formula>
    </cfRule>
  </conditionalFormatting>
  <conditionalFormatting sqref="K363">
    <cfRule type="cellIs" dxfId="7" priority="9" stopIfTrue="1" operator="lessThanOrEqual">
      <formula>1</formula>
    </cfRule>
  </conditionalFormatting>
  <conditionalFormatting sqref="K403">
    <cfRule type="cellIs" dxfId="6" priority="7" stopIfTrue="1" operator="lessThanOrEqual">
      <formula>1</formula>
    </cfRule>
  </conditionalFormatting>
  <conditionalFormatting sqref="K423">
    <cfRule type="cellIs" dxfId="5" priority="6" stopIfTrue="1" operator="lessThanOrEqual">
      <formula>1</formula>
    </cfRule>
  </conditionalFormatting>
  <conditionalFormatting sqref="K443">
    <cfRule type="cellIs" dxfId="4" priority="5" stopIfTrue="1" operator="lessThanOrEqual">
      <formula>1</formula>
    </cfRule>
  </conditionalFormatting>
  <conditionalFormatting sqref="K463">
    <cfRule type="cellIs" dxfId="3" priority="4" stopIfTrue="1" operator="lessThanOrEqual">
      <formula>1</formula>
    </cfRule>
  </conditionalFormatting>
  <conditionalFormatting sqref="K483">
    <cfRule type="cellIs" dxfId="2" priority="3" stopIfTrue="1" operator="lessThanOrEqual">
      <formula>1</formula>
    </cfRule>
  </conditionalFormatting>
  <conditionalFormatting sqref="K105">
    <cfRule type="cellIs" dxfId="1" priority="2" stopIfTrue="1" operator="lessThanOrEqual">
      <formula>1</formula>
    </cfRule>
  </conditionalFormatting>
  <conditionalFormatting sqref="K69">
    <cfRule type="cellIs" dxfId="0" priority="1" stopIfTrue="1" operator="lessThanOrEqual">
      <formula>1</formula>
    </cfRule>
  </conditionalFormatting>
  <pageMargins left="0.25" right="0.25" top="0.75" bottom="0.75" header="0.3" footer="0.3"/>
  <pageSetup scale="52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D8FD-F1F5-46AF-9A46-7912C06FFC4D}">
  <sheetPr>
    <pageSetUpPr fitToPage="1"/>
  </sheetPr>
  <dimension ref="A1:O889"/>
  <sheetViews>
    <sheetView topLeftCell="A145" workbookViewId="0">
      <selection activeCell="A145" sqref="A1:N1048576"/>
    </sheetView>
  </sheetViews>
  <sheetFormatPr baseColWidth="10" defaultRowHeight="12.75"/>
  <cols>
    <col min="1" max="1" width="17.85546875" style="27" customWidth="1"/>
    <col min="2" max="2" width="18" style="27" customWidth="1"/>
    <col min="3" max="3" width="3.28515625" style="27" bestFit="1" customWidth="1"/>
    <col min="4" max="4" width="14.28515625" style="27" customWidth="1"/>
    <col min="5" max="5" width="25.140625" style="27" bestFit="1" customWidth="1"/>
    <col min="6" max="6" width="14.85546875" style="27" bestFit="1" customWidth="1"/>
    <col min="7" max="10" width="14.85546875" style="27" customWidth="1"/>
    <col min="11" max="11" width="12.42578125" style="27" customWidth="1"/>
    <col min="12" max="16384" width="11.42578125" style="27"/>
  </cols>
  <sheetData>
    <row r="1" spans="1:15">
      <c r="A1" s="265" t="s">
        <v>228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7"/>
      <c r="O1" s="45"/>
    </row>
    <row r="2" spans="1:15">
      <c r="A2" s="268" t="s">
        <v>332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0"/>
      <c r="O2" s="45"/>
    </row>
    <row r="3" spans="1:15">
      <c r="A3" s="87"/>
      <c r="B3" s="28"/>
      <c r="C3" s="28"/>
      <c r="D3" s="28"/>
      <c r="E3" s="28"/>
      <c r="F3" s="28"/>
      <c r="G3" s="28"/>
      <c r="H3" s="28"/>
      <c r="I3" s="28"/>
      <c r="J3" s="28"/>
      <c r="K3" s="28"/>
      <c r="L3" s="29"/>
      <c r="M3" s="29"/>
      <c r="N3" s="81"/>
      <c r="O3" s="45"/>
    </row>
    <row r="4" spans="1:15" ht="15">
      <c r="A4" s="253" t="s">
        <v>306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5"/>
      <c r="O4" s="45"/>
    </row>
    <row r="5" spans="1:15" s="123" customFormat="1" ht="11.25">
      <c r="A5" s="120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121"/>
      <c r="O5" s="122"/>
    </row>
    <row r="6" spans="1:15">
      <c r="A6" s="88" t="s">
        <v>298</v>
      </c>
      <c r="B6" s="31"/>
      <c r="C6" s="31"/>
      <c r="D6" s="31"/>
      <c r="E6" s="28"/>
      <c r="F6" s="28"/>
      <c r="G6" s="28"/>
      <c r="H6" s="28"/>
      <c r="I6" s="28"/>
      <c r="J6" s="28"/>
      <c r="K6" s="28"/>
      <c r="L6" s="249"/>
      <c r="M6" s="249"/>
      <c r="N6" s="81"/>
      <c r="O6" s="45"/>
    </row>
    <row r="7" spans="1:15">
      <c r="A7" s="87"/>
      <c r="B7" s="28"/>
      <c r="C7" s="28"/>
      <c r="D7" s="28"/>
      <c r="E7" s="28"/>
      <c r="F7" s="28"/>
      <c r="G7" s="28"/>
      <c r="H7" s="140" t="s">
        <v>324</v>
      </c>
      <c r="I7" s="39"/>
      <c r="J7" s="39"/>
      <c r="K7" s="28"/>
      <c r="L7" s="28" t="s">
        <v>220</v>
      </c>
      <c r="M7" s="28"/>
      <c r="N7" s="79"/>
      <c r="O7" s="45"/>
    </row>
    <row r="8" spans="1:15" ht="12.75" customHeight="1">
      <c r="A8" s="260" t="s">
        <v>309</v>
      </c>
      <c r="B8" s="261"/>
      <c r="C8" s="261"/>
      <c r="D8" s="262"/>
      <c r="E8" s="262"/>
      <c r="F8" s="262"/>
      <c r="G8" s="184"/>
      <c r="H8" s="259" t="str">
        <f>+"El peso promedio de las cajas  vendidas fue de "&amp;VALUE(D11)&amp;" kg."</f>
        <v>El peso promedio de las cajas  vendidas fue de 0 kg.</v>
      </c>
      <c r="I8" s="259"/>
      <c r="J8" s="259"/>
      <c r="K8" s="28"/>
      <c r="L8" s="31"/>
      <c r="M8" s="31"/>
      <c r="N8" s="82"/>
      <c r="O8" s="45"/>
    </row>
    <row r="9" spans="1:15">
      <c r="A9" s="260"/>
      <c r="B9" s="261"/>
      <c r="C9" s="261"/>
      <c r="D9" s="262"/>
      <c r="E9" s="262"/>
      <c r="F9" s="262"/>
      <c r="G9" s="184"/>
      <c r="H9" s="259"/>
      <c r="I9" s="259"/>
      <c r="J9" s="259"/>
      <c r="K9" s="28"/>
      <c r="L9" s="31"/>
      <c r="M9" s="31"/>
      <c r="N9" s="82"/>
      <c r="O9" s="45"/>
    </row>
    <row r="10" spans="1:15">
      <c r="A10" s="186"/>
      <c r="B10" s="187"/>
      <c r="C10" s="187"/>
      <c r="D10" s="188"/>
      <c r="E10" s="188"/>
      <c r="F10" s="188"/>
      <c r="G10" s="188"/>
      <c r="H10" s="259"/>
      <c r="I10" s="259"/>
      <c r="J10" s="259"/>
      <c r="K10" s="28"/>
      <c r="L10" s="31"/>
      <c r="M10" s="31"/>
      <c r="N10" s="82"/>
      <c r="O10" s="45"/>
    </row>
    <row r="11" spans="1:15">
      <c r="A11" s="263" t="s">
        <v>299</v>
      </c>
      <c r="B11" s="264"/>
      <c r="C11" s="28" t="s">
        <v>221</v>
      </c>
      <c r="D11" s="130"/>
      <c r="E11" s="106"/>
      <c r="F11" s="32"/>
      <c r="G11" s="32"/>
      <c r="H11" s="259"/>
      <c r="I11" s="259"/>
      <c r="J11" s="259"/>
      <c r="K11" s="104"/>
      <c r="L11" s="31"/>
      <c r="M11" s="31"/>
      <c r="N11" s="82"/>
      <c r="O11" s="45"/>
    </row>
    <row r="12" spans="1:15">
      <c r="A12" s="87"/>
      <c r="B12" s="28"/>
      <c r="C12" s="28"/>
      <c r="D12" s="106"/>
      <c r="E12" s="106"/>
      <c r="F12" s="32"/>
      <c r="G12" s="32"/>
      <c r="H12" s="32"/>
      <c r="I12" s="32"/>
      <c r="J12" s="32"/>
      <c r="K12" s="105"/>
      <c r="L12" s="31"/>
      <c r="M12" s="31"/>
      <c r="N12" s="82"/>
      <c r="O12" s="45"/>
    </row>
    <row r="13" spans="1:15">
      <c r="A13" s="8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79"/>
      <c r="O13" s="45"/>
    </row>
    <row r="14" spans="1:15">
      <c r="A14" s="87"/>
      <c r="B14" s="28"/>
      <c r="C14" s="28"/>
      <c r="D14" s="45"/>
      <c r="E14" s="45"/>
      <c r="F14" s="45"/>
      <c r="G14" s="45"/>
      <c r="H14" s="45"/>
      <c r="I14" s="45"/>
      <c r="J14" s="45"/>
      <c r="K14" s="45"/>
      <c r="L14" s="28"/>
      <c r="M14" s="28"/>
      <c r="N14" s="79"/>
      <c r="O14" s="45"/>
    </row>
    <row r="15" spans="1:15">
      <c r="A15" s="89" t="s">
        <v>246</v>
      </c>
      <c r="B15" s="28"/>
      <c r="C15" s="28"/>
      <c r="D15" s="45"/>
      <c r="E15" s="45"/>
      <c r="F15" s="45"/>
      <c r="G15" s="45"/>
      <c r="H15" s="45"/>
      <c r="I15" s="45"/>
      <c r="J15" s="45"/>
      <c r="K15" s="45"/>
      <c r="L15" s="28"/>
      <c r="M15" s="28"/>
      <c r="N15" s="79"/>
      <c r="O15" s="45"/>
    </row>
    <row r="16" spans="1:15">
      <c r="A16" s="87"/>
      <c r="B16" s="28"/>
      <c r="C16" s="28"/>
      <c r="D16" s="33"/>
      <c r="E16" s="28"/>
      <c r="F16" s="28"/>
      <c r="G16" s="28"/>
      <c r="H16" s="28"/>
      <c r="I16" s="28"/>
      <c r="J16" s="28"/>
      <c r="K16" s="28"/>
      <c r="L16" s="28"/>
      <c r="M16" s="28"/>
      <c r="N16" s="79"/>
      <c r="O16" s="45"/>
    </row>
    <row r="17" spans="1:15">
      <c r="A17" s="8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79"/>
      <c r="O17" s="45"/>
    </row>
    <row r="18" spans="1:15">
      <c r="A18" s="88" t="s">
        <v>264</v>
      </c>
      <c r="B18" s="31"/>
      <c r="C18" s="31"/>
      <c r="D18" s="31"/>
      <c r="E18" s="28"/>
      <c r="F18" s="28"/>
      <c r="G18" s="28"/>
      <c r="H18" s="28"/>
      <c r="I18" s="28"/>
      <c r="J18" s="28"/>
      <c r="K18" s="28"/>
      <c r="L18" s="249"/>
      <c r="M18" s="249"/>
      <c r="N18" s="81"/>
      <c r="O18" s="45"/>
    </row>
    <row r="19" spans="1:15">
      <c r="A19" s="87"/>
      <c r="B19" s="28"/>
      <c r="C19" s="28"/>
      <c r="D19" s="28"/>
      <c r="E19" s="28"/>
      <c r="F19" s="28"/>
      <c r="G19" s="28"/>
      <c r="H19" s="140" t="s">
        <v>324</v>
      </c>
      <c r="I19" s="39"/>
      <c r="J19" s="39"/>
      <c r="K19" s="28"/>
      <c r="L19" s="28" t="s">
        <v>220</v>
      </c>
      <c r="M19" s="28"/>
      <c r="N19" s="79"/>
      <c r="O19" s="45"/>
    </row>
    <row r="20" spans="1:15" ht="12.75" customHeight="1">
      <c r="A20" s="260" t="s">
        <v>308</v>
      </c>
      <c r="B20" s="261"/>
      <c r="C20" s="261"/>
      <c r="D20" s="262"/>
      <c r="E20" s="262"/>
      <c r="F20" s="262"/>
      <c r="G20" s="184"/>
      <c r="H20" s="259" t="str">
        <f>+"Se ha vendido un "&amp;VALUE(D23*100)&amp;" de los kilos que se recolectaron."</f>
        <v>Se ha vendido un 0 de los kilos que se recolectaron.</v>
      </c>
      <c r="I20" s="259"/>
      <c r="J20" s="259"/>
      <c r="K20" s="28"/>
      <c r="L20" s="31"/>
      <c r="M20" s="31"/>
      <c r="N20" s="82"/>
      <c r="O20" s="45"/>
    </row>
    <row r="21" spans="1:15">
      <c r="A21" s="260"/>
      <c r="B21" s="261"/>
      <c r="C21" s="261"/>
      <c r="D21" s="262"/>
      <c r="E21" s="262"/>
      <c r="F21" s="262"/>
      <c r="G21" s="184"/>
      <c r="H21" s="259"/>
      <c r="I21" s="259"/>
      <c r="J21" s="259"/>
      <c r="K21" s="28"/>
      <c r="L21" s="31"/>
      <c r="M21" s="31"/>
      <c r="N21" s="82"/>
      <c r="O21" s="45"/>
    </row>
    <row r="22" spans="1:15">
      <c r="A22" s="186"/>
      <c r="B22" s="187"/>
      <c r="C22" s="187"/>
      <c r="D22" s="188"/>
      <c r="E22" s="188"/>
      <c r="F22" s="188"/>
      <c r="G22" s="188"/>
      <c r="H22" s="259"/>
      <c r="I22" s="259"/>
      <c r="J22" s="259"/>
      <c r="K22" s="28"/>
      <c r="L22" s="31"/>
      <c r="M22" s="31"/>
      <c r="N22" s="82"/>
      <c r="O22" s="45"/>
    </row>
    <row r="23" spans="1:15">
      <c r="A23" s="263" t="s">
        <v>269</v>
      </c>
      <c r="B23" s="264"/>
      <c r="C23" s="28" t="s">
        <v>221</v>
      </c>
      <c r="D23" s="158"/>
      <c r="E23" s="107"/>
      <c r="F23" s="32"/>
      <c r="G23" s="32"/>
      <c r="H23" s="259"/>
      <c r="I23" s="259"/>
      <c r="J23" s="259"/>
      <c r="K23" s="45"/>
      <c r="L23" s="31"/>
      <c r="M23" s="31"/>
      <c r="N23" s="82"/>
      <c r="O23" s="45"/>
    </row>
    <row r="24" spans="1:15">
      <c r="A24" s="87"/>
      <c r="B24" s="28"/>
      <c r="C24" s="28"/>
      <c r="D24" s="107"/>
      <c r="E24" s="107"/>
      <c r="F24" s="32"/>
      <c r="G24" s="32"/>
      <c r="H24" s="32"/>
      <c r="I24" s="32"/>
      <c r="J24" s="32"/>
      <c r="K24" s="95"/>
      <c r="L24" s="31"/>
      <c r="M24" s="31"/>
      <c r="N24" s="82"/>
      <c r="O24" s="45"/>
    </row>
    <row r="25" spans="1:15">
      <c r="A25" s="8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79"/>
      <c r="O25" s="45"/>
    </row>
    <row r="26" spans="1:15" ht="12.75" customHeight="1">
      <c r="A26" s="87"/>
      <c r="B26" s="28"/>
      <c r="C26" s="28"/>
      <c r="D26" s="45"/>
      <c r="E26" s="45"/>
      <c r="F26" s="45"/>
      <c r="G26" s="45"/>
      <c r="H26" s="45"/>
      <c r="I26" s="45"/>
      <c r="J26" s="45"/>
      <c r="K26" s="45"/>
      <c r="L26" s="28"/>
      <c r="M26" s="28"/>
      <c r="N26" s="79"/>
      <c r="O26" s="45"/>
    </row>
    <row r="27" spans="1:15">
      <c r="A27" s="89" t="s">
        <v>246</v>
      </c>
      <c r="B27" s="28"/>
      <c r="C27" s="28"/>
      <c r="D27" s="45"/>
      <c r="E27" s="45"/>
      <c r="F27" s="45"/>
      <c r="G27" s="45"/>
      <c r="H27" s="45"/>
      <c r="I27" s="45"/>
      <c r="J27" s="45"/>
      <c r="K27" s="45"/>
      <c r="L27" s="28"/>
      <c r="M27" s="28"/>
      <c r="N27" s="79"/>
      <c r="O27" s="45"/>
    </row>
    <row r="28" spans="1:15">
      <c r="A28" s="87"/>
      <c r="B28" s="28"/>
      <c r="C28" s="28"/>
      <c r="D28" s="33"/>
      <c r="E28" s="28"/>
      <c r="F28" s="28"/>
      <c r="G28" s="28"/>
      <c r="H28" s="28"/>
      <c r="I28" s="28"/>
      <c r="J28" s="28"/>
      <c r="K28" s="28"/>
      <c r="L28" s="28"/>
      <c r="M28" s="28"/>
      <c r="N28" s="79"/>
      <c r="O28" s="45"/>
    </row>
    <row r="29" spans="1:15">
      <c r="A29" s="8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79"/>
      <c r="O29" s="45"/>
    </row>
    <row r="30" spans="1:15">
      <c r="A30" s="90" t="s">
        <v>265</v>
      </c>
      <c r="B30" s="31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79"/>
      <c r="O30" s="45"/>
    </row>
    <row r="31" spans="1:15">
      <c r="A31" s="87"/>
      <c r="B31" s="28"/>
      <c r="C31" s="28"/>
      <c r="D31" s="28"/>
      <c r="E31" s="28"/>
      <c r="F31" s="28"/>
      <c r="G31" s="28"/>
      <c r="H31" s="140" t="s">
        <v>324</v>
      </c>
      <c r="I31" s="39"/>
      <c r="J31" s="39"/>
      <c r="K31" s="28"/>
      <c r="L31" s="28" t="s">
        <v>220</v>
      </c>
      <c r="M31" s="28"/>
      <c r="N31" s="79"/>
      <c r="O31" s="45"/>
    </row>
    <row r="32" spans="1:15" ht="12.75" customHeight="1">
      <c r="A32" s="260" t="s">
        <v>310</v>
      </c>
      <c r="B32" s="261"/>
      <c r="C32" s="261"/>
      <c r="D32" s="261"/>
      <c r="E32" s="261"/>
      <c r="F32" s="261"/>
      <c r="G32" s="183"/>
      <c r="H32" s="259" t="str">
        <f>+"Se venden en promedio en la semana "&amp;VALUE(D35)&amp;" días de recolecolección."</f>
        <v>Se venden en promedio en la semana 0 días de recolecolección.</v>
      </c>
      <c r="I32" s="259"/>
      <c r="J32" s="259"/>
      <c r="K32" s="84"/>
      <c r="L32" s="31"/>
      <c r="M32" s="31"/>
      <c r="N32" s="82"/>
      <c r="O32" s="45"/>
    </row>
    <row r="33" spans="1:15">
      <c r="A33" s="260"/>
      <c r="B33" s="261"/>
      <c r="C33" s="261"/>
      <c r="D33" s="261"/>
      <c r="E33" s="261"/>
      <c r="F33" s="261"/>
      <c r="G33" s="183"/>
      <c r="H33" s="259"/>
      <c r="I33" s="259"/>
      <c r="J33" s="259"/>
      <c r="K33" s="84"/>
      <c r="L33" s="31"/>
      <c r="M33" s="31"/>
      <c r="N33" s="82"/>
      <c r="O33" s="45"/>
    </row>
    <row r="34" spans="1:15">
      <c r="A34" s="87"/>
      <c r="B34" s="28"/>
      <c r="C34" s="28"/>
      <c r="D34" s="28"/>
      <c r="E34" s="28"/>
      <c r="F34" s="28"/>
      <c r="G34" s="28"/>
      <c r="H34" s="259"/>
      <c r="I34" s="259"/>
      <c r="J34" s="259"/>
      <c r="K34" s="28"/>
      <c r="L34" s="31"/>
      <c r="M34" s="31"/>
      <c r="N34" s="82"/>
      <c r="O34" s="45"/>
    </row>
    <row r="35" spans="1:15">
      <c r="A35" s="263" t="s">
        <v>270</v>
      </c>
      <c r="B35" s="264"/>
      <c r="C35" s="28" t="s">
        <v>238</v>
      </c>
      <c r="D35" s="159"/>
      <c r="E35" s="107"/>
      <c r="F35" s="32"/>
      <c r="G35" s="32"/>
      <c r="H35" s="259"/>
      <c r="I35" s="259"/>
      <c r="J35" s="259"/>
      <c r="K35" s="45"/>
      <c r="L35" s="31"/>
      <c r="M35" s="31"/>
      <c r="N35" s="82"/>
      <c r="O35" s="45"/>
    </row>
    <row r="36" spans="1:15">
      <c r="A36" s="87"/>
      <c r="B36" s="28"/>
      <c r="C36" s="28"/>
      <c r="D36" s="107"/>
      <c r="E36" s="107"/>
      <c r="F36" s="32"/>
      <c r="G36" s="32"/>
      <c r="H36" s="32"/>
      <c r="I36" s="32"/>
      <c r="J36" s="32"/>
      <c r="K36" s="97"/>
      <c r="L36" s="28"/>
      <c r="M36" s="28"/>
      <c r="N36" s="79"/>
      <c r="O36" s="45"/>
    </row>
    <row r="37" spans="1:15">
      <c r="A37" s="87"/>
      <c r="B37" s="28"/>
      <c r="C37" s="28"/>
      <c r="D37" s="28"/>
      <c r="E37" s="33"/>
      <c r="F37" s="28"/>
      <c r="G37" s="28"/>
      <c r="H37" s="28"/>
      <c r="I37" s="28"/>
      <c r="J37" s="28"/>
      <c r="K37" s="28"/>
      <c r="L37" s="28"/>
      <c r="M37" s="28"/>
      <c r="N37" s="79"/>
      <c r="O37" s="45"/>
    </row>
    <row r="38" spans="1:15">
      <c r="A38" s="47"/>
      <c r="B38" s="28"/>
      <c r="C38" s="28"/>
      <c r="D38" s="45"/>
      <c r="E38" s="45"/>
      <c r="F38" s="45"/>
      <c r="G38" s="45"/>
      <c r="H38" s="45"/>
      <c r="I38" s="45"/>
      <c r="J38" s="45"/>
      <c r="K38" s="45"/>
      <c r="L38" s="28"/>
      <c r="M38" s="28"/>
      <c r="N38" s="79"/>
      <c r="O38" s="45"/>
    </row>
    <row r="39" spans="1:15">
      <c r="A39" s="89" t="s">
        <v>246</v>
      </c>
      <c r="B39" s="28"/>
      <c r="C39" s="28"/>
      <c r="D39" s="45"/>
      <c r="E39" s="45"/>
      <c r="F39" s="45"/>
      <c r="G39" s="45"/>
      <c r="H39" s="45"/>
      <c r="I39" s="45"/>
      <c r="J39" s="45"/>
      <c r="K39" s="45"/>
      <c r="L39" s="28"/>
      <c r="M39" s="28"/>
      <c r="N39" s="79"/>
      <c r="O39" s="45"/>
    </row>
    <row r="40" spans="1:15">
      <c r="A40" s="87"/>
      <c r="B40" s="28"/>
      <c r="C40" s="28"/>
      <c r="D40" s="45"/>
      <c r="E40" s="45"/>
      <c r="F40" s="32"/>
      <c r="G40" s="32"/>
      <c r="H40" s="32"/>
      <c r="I40" s="32"/>
      <c r="J40" s="32"/>
      <c r="K40" s="49"/>
      <c r="L40" s="28"/>
      <c r="M40" s="28"/>
      <c r="N40" s="79"/>
      <c r="O40" s="45"/>
    </row>
    <row r="41" spans="1:15">
      <c r="A41" s="8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79"/>
      <c r="O41" s="45"/>
    </row>
    <row r="42" spans="1:15">
      <c r="A42" s="88" t="s">
        <v>266</v>
      </c>
      <c r="B42" s="31"/>
      <c r="C42" s="31"/>
      <c r="D42" s="31"/>
      <c r="E42" s="28"/>
      <c r="F42" s="28"/>
      <c r="G42" s="28"/>
      <c r="H42" s="28"/>
      <c r="I42" s="28"/>
      <c r="J42" s="28"/>
      <c r="K42" s="28"/>
      <c r="L42" s="249"/>
      <c r="M42" s="249"/>
      <c r="N42" s="81"/>
      <c r="O42" s="45"/>
    </row>
    <row r="43" spans="1:15">
      <c r="A43" s="87"/>
      <c r="B43" s="28"/>
      <c r="C43" s="28"/>
      <c r="D43" s="28"/>
      <c r="E43" s="28"/>
      <c r="F43" s="28"/>
      <c r="G43" s="28"/>
      <c r="H43" s="140" t="s">
        <v>324</v>
      </c>
      <c r="I43" s="39"/>
      <c r="J43" s="39"/>
      <c r="K43" s="28"/>
      <c r="L43" s="45"/>
      <c r="M43" s="45"/>
      <c r="N43" s="119"/>
      <c r="O43" s="45"/>
    </row>
    <row r="44" spans="1:15" ht="12.75" customHeight="1">
      <c r="A44" s="246" t="s">
        <v>311</v>
      </c>
      <c r="B44" s="247"/>
      <c r="C44" s="247"/>
      <c r="D44" s="248"/>
      <c r="E44" s="248"/>
      <c r="F44" s="248"/>
      <c r="G44" s="188"/>
      <c r="H44" s="259" t="str">
        <f>+"El costo del embalaje por caja es de $"&amp;VALUE(D47)&amp;"."</f>
        <v>El costo del embalaje por caja es de $0.</v>
      </c>
      <c r="I44" s="259"/>
      <c r="J44" s="259"/>
      <c r="K44" s="28"/>
      <c r="L44" s="28" t="s">
        <v>220</v>
      </c>
      <c r="M44" s="28"/>
      <c r="N44" s="79"/>
      <c r="O44" s="45"/>
    </row>
    <row r="45" spans="1:15">
      <c r="A45" s="246"/>
      <c r="B45" s="247"/>
      <c r="C45" s="247"/>
      <c r="D45" s="248"/>
      <c r="E45" s="248"/>
      <c r="F45" s="248"/>
      <c r="G45" s="188"/>
      <c r="H45" s="259"/>
      <c r="I45" s="259"/>
      <c r="J45" s="259"/>
      <c r="K45" s="28"/>
      <c r="L45" s="31"/>
      <c r="M45" s="31"/>
      <c r="N45" s="82"/>
      <c r="O45" s="45"/>
    </row>
    <row r="46" spans="1:15">
      <c r="A46" s="87"/>
      <c r="B46" s="28"/>
      <c r="C46" s="28"/>
      <c r="D46" s="28"/>
      <c r="E46" s="28"/>
      <c r="F46" s="28"/>
      <c r="G46" s="28"/>
      <c r="H46" s="259"/>
      <c r="I46" s="259"/>
      <c r="J46" s="259"/>
      <c r="K46" s="28"/>
      <c r="L46" s="31"/>
      <c r="M46" s="31"/>
      <c r="N46" s="82"/>
      <c r="O46" s="45"/>
    </row>
    <row r="47" spans="1:15">
      <c r="A47" s="87" t="s">
        <v>277</v>
      </c>
      <c r="B47" s="28"/>
      <c r="C47" s="28" t="s">
        <v>221</v>
      </c>
      <c r="D47" s="131"/>
      <c r="E47" s="107"/>
      <c r="F47" s="32"/>
      <c r="G47" s="32"/>
      <c r="H47" s="259"/>
      <c r="I47" s="259"/>
      <c r="J47" s="259"/>
      <c r="K47" s="28"/>
      <c r="L47" s="31"/>
      <c r="M47" s="31"/>
      <c r="N47" s="82"/>
      <c r="O47" s="45"/>
    </row>
    <row r="48" spans="1:15">
      <c r="A48" s="87"/>
      <c r="B48" s="28"/>
      <c r="C48" s="28"/>
      <c r="D48" s="107"/>
      <c r="E48" s="107"/>
      <c r="F48" s="32"/>
      <c r="G48" s="32"/>
      <c r="H48" s="32"/>
      <c r="I48" s="32"/>
      <c r="J48" s="32"/>
      <c r="K48" s="94"/>
      <c r="L48" s="31"/>
      <c r="M48" s="31"/>
      <c r="N48" s="82"/>
      <c r="O48" s="45"/>
    </row>
    <row r="49" spans="1:15">
      <c r="A49" s="87"/>
      <c r="B49" s="28"/>
      <c r="C49" s="28"/>
      <c r="D49" s="28"/>
      <c r="E49" s="28"/>
      <c r="F49" s="28"/>
      <c r="G49" s="28"/>
      <c r="H49" s="28"/>
      <c r="I49" s="28"/>
      <c r="J49" s="28"/>
      <c r="K49" s="37"/>
      <c r="L49" s="31"/>
      <c r="M49" s="31"/>
      <c r="N49" s="82"/>
      <c r="O49" s="45"/>
    </row>
    <row r="50" spans="1:15">
      <c r="A50" s="87"/>
      <c r="B50" s="28"/>
      <c r="C50" s="28"/>
      <c r="D50" s="28"/>
      <c r="E50" s="28"/>
      <c r="F50" s="45"/>
      <c r="G50" s="45"/>
      <c r="H50" s="45"/>
      <c r="I50" s="45"/>
      <c r="J50" s="45"/>
      <c r="K50" s="45"/>
      <c r="L50" s="28"/>
      <c r="M50" s="28"/>
      <c r="N50" s="79"/>
      <c r="O50" s="45"/>
    </row>
    <row r="51" spans="1:15">
      <c r="A51" s="89" t="s">
        <v>246</v>
      </c>
      <c r="B51" s="28"/>
      <c r="C51" s="28"/>
      <c r="D51" s="28"/>
      <c r="E51" s="28"/>
      <c r="F51" s="45"/>
      <c r="G51" s="45"/>
      <c r="H51" s="45"/>
      <c r="I51" s="45"/>
      <c r="J51" s="45"/>
      <c r="K51" s="45"/>
      <c r="L51" s="28"/>
      <c r="M51" s="28"/>
      <c r="N51" s="79"/>
      <c r="O51" s="45"/>
    </row>
    <row r="52" spans="1:15">
      <c r="A52" s="8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79"/>
      <c r="O52" s="45"/>
    </row>
    <row r="53" spans="1:15">
      <c r="A53" s="8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79"/>
      <c r="O53" s="45"/>
    </row>
    <row r="54" spans="1:15" ht="15">
      <c r="A54" s="256" t="s">
        <v>305</v>
      </c>
      <c r="B54" s="257"/>
      <c r="C54" s="257"/>
      <c r="D54" s="257"/>
      <c r="E54" s="257"/>
      <c r="F54" s="257"/>
      <c r="G54" s="257"/>
      <c r="H54" s="257"/>
      <c r="I54" s="257"/>
      <c r="J54" s="257"/>
      <c r="K54" s="257"/>
      <c r="L54" s="257"/>
      <c r="M54" s="257"/>
      <c r="N54" s="258"/>
      <c r="O54" s="45"/>
    </row>
    <row r="55" spans="1:15">
      <c r="A55" s="124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6"/>
      <c r="O55" s="45"/>
    </row>
    <row r="56" spans="1:15">
      <c r="A56" s="88" t="s">
        <v>330</v>
      </c>
      <c r="B56" s="31"/>
      <c r="C56" s="31"/>
      <c r="D56" s="31"/>
      <c r="E56" s="28"/>
      <c r="F56" s="28"/>
      <c r="G56" s="28"/>
      <c r="H56" s="28"/>
      <c r="I56" s="28"/>
      <c r="J56" s="28"/>
      <c r="K56" s="28"/>
      <c r="L56" s="249"/>
      <c r="M56" s="249"/>
      <c r="N56" s="81"/>
      <c r="O56" s="45"/>
    </row>
    <row r="57" spans="1:15">
      <c r="A57" s="10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185"/>
      <c r="M57" s="185"/>
      <c r="N57" s="81"/>
      <c r="O57" s="45"/>
    </row>
    <row r="58" spans="1:15" ht="12.75" customHeight="1">
      <c r="A58" s="260" t="s">
        <v>312</v>
      </c>
      <c r="B58" s="261"/>
      <c r="C58" s="261"/>
      <c r="D58" s="262"/>
      <c r="E58" s="262"/>
      <c r="F58" s="262"/>
      <c r="G58" s="184"/>
      <c r="H58" s="184"/>
      <c r="I58" s="184"/>
      <c r="J58" s="184"/>
      <c r="K58" s="28"/>
      <c r="L58" s="28"/>
      <c r="M58" s="28"/>
      <c r="N58" s="79"/>
      <c r="O58" s="45"/>
    </row>
    <row r="59" spans="1:15">
      <c r="A59" s="260"/>
      <c r="B59" s="261"/>
      <c r="C59" s="261"/>
      <c r="D59" s="262"/>
      <c r="E59" s="262"/>
      <c r="F59" s="262"/>
      <c r="G59" s="184"/>
      <c r="H59" s="184"/>
      <c r="I59" s="184"/>
      <c r="J59" s="184"/>
      <c r="K59" s="28"/>
      <c r="L59" s="28"/>
      <c r="M59" s="28"/>
      <c r="N59" s="79"/>
      <c r="O59" s="45"/>
    </row>
    <row r="60" spans="1:15">
      <c r="A60" s="186"/>
      <c r="B60" s="187"/>
      <c r="C60" s="187"/>
      <c r="D60" s="188"/>
      <c r="E60" s="188"/>
      <c r="F60" s="188"/>
      <c r="G60" s="188"/>
      <c r="H60" s="188"/>
      <c r="I60" s="188"/>
      <c r="J60" s="188"/>
      <c r="K60" s="28"/>
      <c r="L60" s="28"/>
      <c r="M60" s="28"/>
      <c r="N60" s="79"/>
      <c r="O60" s="45"/>
    </row>
    <row r="61" spans="1:15">
      <c r="A61" s="87"/>
      <c r="B61" s="28"/>
      <c r="C61" s="28"/>
      <c r="D61" s="28"/>
      <c r="E61" s="182" t="s">
        <v>330</v>
      </c>
      <c r="F61" s="28"/>
      <c r="G61" s="28"/>
      <c r="H61" s="28"/>
      <c r="I61" s="28"/>
      <c r="J61" s="28"/>
      <c r="K61" s="28"/>
      <c r="L61" s="45"/>
      <c r="M61" s="28"/>
      <c r="N61" s="79"/>
      <c r="O61" s="45"/>
    </row>
    <row r="62" spans="1:15">
      <c r="A62" s="87"/>
      <c r="B62" s="28"/>
      <c r="C62" s="28"/>
      <c r="D62" s="28" t="s">
        <v>271</v>
      </c>
      <c r="E62" s="134"/>
      <c r="F62" s="28"/>
      <c r="G62" s="28"/>
      <c r="H62" s="28"/>
      <c r="I62" s="28"/>
      <c r="J62" s="28"/>
      <c r="K62" s="28"/>
      <c r="L62" s="28" t="s">
        <v>220</v>
      </c>
      <c r="M62" s="28"/>
      <c r="N62" s="79"/>
      <c r="O62" s="45"/>
    </row>
    <row r="63" spans="1:15">
      <c r="A63" s="87"/>
      <c r="B63" s="28"/>
      <c r="C63" s="28"/>
      <c r="D63" s="28" t="s">
        <v>272</v>
      </c>
      <c r="E63" s="134"/>
      <c r="F63" s="28"/>
      <c r="G63" s="28"/>
      <c r="H63" s="28"/>
      <c r="I63" s="28"/>
      <c r="J63" s="28"/>
      <c r="K63" s="28"/>
      <c r="L63" s="31"/>
      <c r="M63" s="31"/>
      <c r="N63" s="82"/>
      <c r="O63" s="45"/>
    </row>
    <row r="64" spans="1:15">
      <c r="A64" s="87"/>
      <c r="B64" s="28"/>
      <c r="C64" s="28"/>
      <c r="D64" s="28" t="s">
        <v>273</v>
      </c>
      <c r="E64" s="134"/>
      <c r="F64" s="28"/>
      <c r="G64" s="28"/>
      <c r="H64" s="28"/>
      <c r="I64" s="28"/>
      <c r="J64" s="28"/>
      <c r="K64" s="28"/>
      <c r="L64" s="31"/>
      <c r="M64" s="31"/>
      <c r="N64" s="82"/>
      <c r="O64" s="45"/>
    </row>
    <row r="65" spans="1:15">
      <c r="A65" s="87"/>
      <c r="B65" s="28"/>
      <c r="C65" s="28"/>
      <c r="D65" s="28" t="s">
        <v>274</v>
      </c>
      <c r="E65" s="134"/>
      <c r="F65" s="28"/>
      <c r="G65" s="28"/>
      <c r="H65" s="140" t="s">
        <v>324</v>
      </c>
      <c r="I65" s="39"/>
      <c r="J65" s="39"/>
      <c r="K65" s="28"/>
      <c r="L65" s="117"/>
      <c r="M65" s="117"/>
      <c r="N65" s="118"/>
      <c r="O65" s="45"/>
    </row>
    <row r="66" spans="1:15" ht="12.75" customHeight="1">
      <c r="A66" s="87"/>
      <c r="B66" s="28"/>
      <c r="C66" s="28"/>
      <c r="D66" s="28" t="s">
        <v>275</v>
      </c>
      <c r="E66" s="134"/>
      <c r="F66" s="28"/>
      <c r="G66" s="28"/>
      <c r="H66" s="259" t="str">
        <f>+"De las gallinas que hay en postura se han muerto un "&amp;VALUE(D69)&amp;"."</f>
        <v>De las gallinas que hay en postura se han muerto un 0.</v>
      </c>
      <c r="I66" s="259"/>
      <c r="J66" s="259"/>
      <c r="K66" s="30"/>
      <c r="L66" s="31"/>
      <c r="M66" s="31"/>
      <c r="N66" s="82"/>
      <c r="O66" s="45"/>
    </row>
    <row r="67" spans="1:15">
      <c r="A67" s="87"/>
      <c r="B67" s="28"/>
      <c r="C67" s="28"/>
      <c r="D67" s="28" t="s">
        <v>276</v>
      </c>
      <c r="E67" s="134"/>
      <c r="F67" s="28"/>
      <c r="G67" s="28"/>
      <c r="H67" s="259"/>
      <c r="I67" s="259"/>
      <c r="J67" s="259"/>
      <c r="K67" s="28"/>
      <c r="L67" s="31"/>
      <c r="M67" s="31"/>
      <c r="N67" s="82"/>
      <c r="O67" s="45"/>
    </row>
    <row r="68" spans="1:15">
      <c r="A68" s="47"/>
      <c r="B68" s="45"/>
      <c r="C68" s="45"/>
      <c r="D68" s="45"/>
      <c r="E68" s="93"/>
      <c r="F68" s="32"/>
      <c r="G68" s="32"/>
      <c r="H68" s="259"/>
      <c r="I68" s="259"/>
      <c r="J68" s="259"/>
      <c r="K68" s="45"/>
      <c r="L68" s="31"/>
      <c r="M68" s="31"/>
      <c r="N68" s="82"/>
      <c r="O68" s="45"/>
    </row>
    <row r="69" spans="1:15">
      <c r="A69" s="263" t="s">
        <v>330</v>
      </c>
      <c r="B69" s="264"/>
      <c r="C69" s="28" t="s">
        <v>221</v>
      </c>
      <c r="D69" s="135">
        <f>SUM(E62:E67)</f>
        <v>0</v>
      </c>
      <c r="E69" s="93"/>
      <c r="F69" s="32"/>
      <c r="G69" s="32"/>
      <c r="H69" s="259"/>
      <c r="I69" s="259"/>
      <c r="J69" s="259"/>
      <c r="K69" s="95"/>
      <c r="L69" s="31"/>
      <c r="M69" s="31"/>
      <c r="N69" s="82"/>
      <c r="O69" s="45"/>
    </row>
    <row r="70" spans="1:15">
      <c r="A70" s="87"/>
      <c r="B70" s="28"/>
      <c r="C70" s="28"/>
      <c r="D70" s="28"/>
      <c r="E70" s="28"/>
      <c r="F70" s="42"/>
      <c r="G70" s="42"/>
      <c r="H70" s="180"/>
      <c r="I70" s="42"/>
      <c r="J70" s="42"/>
      <c r="K70" s="28"/>
      <c r="L70" s="28"/>
      <c r="M70" s="28"/>
      <c r="N70" s="79"/>
      <c r="O70" s="45"/>
    </row>
    <row r="71" spans="1:15">
      <c r="A71" s="89" t="s">
        <v>247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79"/>
      <c r="O71" s="45"/>
    </row>
    <row r="72" spans="1:15">
      <c r="A72" s="8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79"/>
      <c r="O72" s="45"/>
    </row>
    <row r="73" spans="1:15">
      <c r="A73" s="87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79"/>
      <c r="O73" s="45"/>
    </row>
    <row r="74" spans="1:15">
      <c r="A74" s="88" t="s">
        <v>300</v>
      </c>
      <c r="B74" s="31"/>
      <c r="C74" s="31"/>
      <c r="D74" s="31"/>
      <c r="E74" s="28"/>
      <c r="F74" s="28"/>
      <c r="G74" s="28"/>
      <c r="H74" s="28"/>
      <c r="I74" s="28"/>
      <c r="J74" s="28"/>
      <c r="K74" s="28"/>
      <c r="L74" s="249"/>
      <c r="M74" s="249"/>
      <c r="N74" s="81"/>
      <c r="O74" s="45"/>
    </row>
    <row r="75" spans="1:15">
      <c r="A75" s="10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185"/>
      <c r="M75" s="185"/>
      <c r="N75" s="81"/>
      <c r="O75" s="45"/>
    </row>
    <row r="76" spans="1:15" ht="12.75" customHeight="1">
      <c r="A76" s="260" t="s">
        <v>312</v>
      </c>
      <c r="B76" s="261"/>
      <c r="C76" s="261"/>
      <c r="D76" s="262"/>
      <c r="E76" s="262"/>
      <c r="F76" s="262"/>
      <c r="G76" s="184"/>
      <c r="H76" s="184"/>
      <c r="I76" s="184"/>
      <c r="J76" s="184"/>
      <c r="K76" s="28"/>
      <c r="L76" s="28"/>
      <c r="M76" s="28"/>
      <c r="N76" s="79"/>
      <c r="O76" s="45"/>
    </row>
    <row r="77" spans="1:15">
      <c r="A77" s="260"/>
      <c r="B77" s="261"/>
      <c r="C77" s="261"/>
      <c r="D77" s="262"/>
      <c r="E77" s="262"/>
      <c r="F77" s="262"/>
      <c r="G77" s="184"/>
      <c r="H77" s="184"/>
      <c r="I77" s="184"/>
      <c r="J77" s="184"/>
      <c r="K77" s="28"/>
      <c r="L77" s="28"/>
      <c r="M77" s="28"/>
      <c r="N77" s="79"/>
      <c r="O77" s="45"/>
    </row>
    <row r="78" spans="1:15">
      <c r="A78" s="186"/>
      <c r="B78" s="187"/>
      <c r="C78" s="187"/>
      <c r="D78" s="188"/>
      <c r="E78" s="188"/>
      <c r="F78" s="188"/>
      <c r="G78" s="188"/>
      <c r="H78" s="188"/>
      <c r="I78" s="188"/>
      <c r="J78" s="188"/>
      <c r="K78" s="28"/>
      <c r="L78" s="28"/>
      <c r="M78" s="28"/>
      <c r="N78" s="79"/>
      <c r="O78" s="45"/>
    </row>
    <row r="79" spans="1:15">
      <c r="A79" s="87"/>
      <c r="B79" s="28"/>
      <c r="C79" s="28"/>
      <c r="D79" s="28"/>
      <c r="E79" s="182" t="s">
        <v>300</v>
      </c>
      <c r="F79" s="28"/>
      <c r="G79" s="28"/>
      <c r="H79" s="28"/>
      <c r="I79" s="28"/>
      <c r="J79" s="28"/>
      <c r="K79" s="28"/>
      <c r="L79" s="45"/>
      <c r="M79" s="28"/>
      <c r="N79" s="79"/>
      <c r="O79" s="45"/>
    </row>
    <row r="80" spans="1:15">
      <c r="A80" s="87"/>
      <c r="B80" s="28"/>
      <c r="C80" s="28"/>
      <c r="D80" s="28" t="s">
        <v>271</v>
      </c>
      <c r="E80" s="132"/>
      <c r="F80" s="28"/>
      <c r="G80" s="28"/>
      <c r="H80" s="28"/>
      <c r="I80" s="28"/>
      <c r="J80" s="28"/>
      <c r="K80" s="28"/>
      <c r="L80" s="28" t="s">
        <v>220</v>
      </c>
      <c r="M80" s="28"/>
      <c r="N80" s="79"/>
      <c r="O80" s="45"/>
    </row>
    <row r="81" spans="1:15">
      <c r="A81" s="87"/>
      <c r="B81" s="28"/>
      <c r="C81" s="28"/>
      <c r="D81" s="28" t="s">
        <v>272</v>
      </c>
      <c r="E81" s="132"/>
      <c r="F81" s="28"/>
      <c r="G81" s="28"/>
      <c r="H81" s="28"/>
      <c r="I81" s="28"/>
      <c r="J81" s="28"/>
      <c r="K81" s="28"/>
      <c r="L81" s="31"/>
      <c r="M81" s="31"/>
      <c r="N81" s="82"/>
      <c r="O81" s="45"/>
    </row>
    <row r="82" spans="1:15">
      <c r="A82" s="87"/>
      <c r="B82" s="28"/>
      <c r="C82" s="28"/>
      <c r="D82" s="28" t="s">
        <v>273</v>
      </c>
      <c r="E82" s="132"/>
      <c r="F82" s="28"/>
      <c r="G82" s="28"/>
      <c r="H82" s="28"/>
      <c r="I82" s="28"/>
      <c r="J82" s="28"/>
      <c r="K82" s="28"/>
      <c r="L82" s="31"/>
      <c r="M82" s="31"/>
      <c r="N82" s="82"/>
      <c r="O82" s="45"/>
    </row>
    <row r="83" spans="1:15">
      <c r="A83" s="87"/>
      <c r="B83" s="28"/>
      <c r="C83" s="28"/>
      <c r="D83" s="28" t="s">
        <v>274</v>
      </c>
      <c r="E83" s="132"/>
      <c r="F83" s="28"/>
      <c r="G83" s="28"/>
      <c r="H83" s="140" t="s">
        <v>324</v>
      </c>
      <c r="I83" s="39"/>
      <c r="J83" s="39"/>
      <c r="K83" s="28"/>
      <c r="L83" s="117"/>
      <c r="M83" s="117"/>
      <c r="N83" s="118"/>
      <c r="O83" s="45"/>
    </row>
    <row r="84" spans="1:15" ht="12.75" customHeight="1">
      <c r="A84" s="87"/>
      <c r="B84" s="28"/>
      <c r="C84" s="28"/>
      <c r="D84" s="28" t="s">
        <v>275</v>
      </c>
      <c r="E84" s="132"/>
      <c r="F84" s="28"/>
      <c r="G84" s="28"/>
      <c r="H84" s="259" t="str">
        <f>+"De las gallinas que hay en postura se han muerto un "&amp;VALUE(D87*100)&amp;"%."</f>
        <v>De las gallinas que hay en postura se han muerto un 0%.</v>
      </c>
      <c r="I84" s="259"/>
      <c r="J84" s="259"/>
      <c r="K84" s="30"/>
      <c r="L84" s="31"/>
      <c r="M84" s="31"/>
      <c r="N84" s="82"/>
      <c r="O84" s="45"/>
    </row>
    <row r="85" spans="1:15">
      <c r="A85" s="87"/>
      <c r="B85" s="28"/>
      <c r="C85" s="28"/>
      <c r="D85" s="28" t="s">
        <v>276</v>
      </c>
      <c r="E85" s="132"/>
      <c r="F85" s="28"/>
      <c r="G85" s="28"/>
      <c r="H85" s="259"/>
      <c r="I85" s="259"/>
      <c r="J85" s="259"/>
      <c r="K85" s="28"/>
      <c r="L85" s="31"/>
      <c r="M85" s="31"/>
      <c r="N85" s="82"/>
      <c r="O85" s="45"/>
    </row>
    <row r="86" spans="1:15">
      <c r="A86" s="47"/>
      <c r="B86" s="45"/>
      <c r="C86" s="45"/>
      <c r="D86" s="45"/>
      <c r="E86" s="93"/>
      <c r="F86" s="32"/>
      <c r="G86" s="32"/>
      <c r="H86" s="259"/>
      <c r="I86" s="259"/>
      <c r="J86" s="259"/>
      <c r="K86" s="45"/>
      <c r="L86" s="31"/>
      <c r="M86" s="31"/>
      <c r="N86" s="82"/>
      <c r="O86" s="45"/>
    </row>
    <row r="87" spans="1:15">
      <c r="A87" s="263" t="s">
        <v>300</v>
      </c>
      <c r="B87" s="264"/>
      <c r="C87" s="28" t="s">
        <v>221</v>
      </c>
      <c r="D87" s="133">
        <f>IF(SUM(E80:E85)=0,,AVERAGE(E80:E85))</f>
        <v>0</v>
      </c>
      <c r="E87" s="93"/>
      <c r="F87" s="32"/>
      <c r="G87" s="32"/>
      <c r="H87" s="259"/>
      <c r="I87" s="259"/>
      <c r="J87" s="259"/>
      <c r="K87" s="95"/>
      <c r="L87" s="31"/>
      <c r="M87" s="31"/>
      <c r="N87" s="82"/>
      <c r="O87" s="45"/>
    </row>
    <row r="88" spans="1:15">
      <c r="A88" s="87"/>
      <c r="B88" s="28"/>
      <c r="C88" s="28"/>
      <c r="D88" s="28"/>
      <c r="E88" s="28"/>
      <c r="F88" s="42"/>
      <c r="G88" s="42"/>
      <c r="H88" s="42"/>
      <c r="I88" s="42"/>
      <c r="J88" s="42"/>
      <c r="K88" s="28"/>
      <c r="L88" s="28"/>
      <c r="M88" s="28"/>
      <c r="N88" s="79"/>
      <c r="O88" s="45"/>
    </row>
    <row r="89" spans="1:15">
      <c r="A89" s="89" t="s">
        <v>247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79"/>
      <c r="O89" s="45"/>
    </row>
    <row r="90" spans="1:15">
      <c r="A90" s="87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79"/>
      <c r="O90" s="45"/>
    </row>
    <row r="91" spans="1:15">
      <c r="A91" s="87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79"/>
      <c r="O91" s="45"/>
    </row>
    <row r="92" spans="1:15">
      <c r="A92" s="88" t="s">
        <v>328</v>
      </c>
      <c r="B92" s="31"/>
      <c r="C92" s="31"/>
      <c r="D92" s="31"/>
      <c r="E92" s="28"/>
      <c r="F92" s="28"/>
      <c r="G92" s="28"/>
      <c r="H92" s="28"/>
      <c r="I92" s="28"/>
      <c r="J92" s="28"/>
      <c r="K92" s="28"/>
      <c r="L92" s="249"/>
      <c r="M92" s="249"/>
      <c r="N92" s="81"/>
      <c r="O92" s="45"/>
    </row>
    <row r="93" spans="1:15">
      <c r="A93" s="10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185"/>
      <c r="M93" s="185"/>
      <c r="N93" s="81"/>
      <c r="O93" s="45"/>
    </row>
    <row r="94" spans="1:15" ht="12.75" customHeight="1">
      <c r="A94" s="260" t="s">
        <v>326</v>
      </c>
      <c r="B94" s="261"/>
      <c r="C94" s="261"/>
      <c r="D94" s="262"/>
      <c r="E94" s="262"/>
      <c r="F94" s="262"/>
      <c r="G94" s="184"/>
      <c r="H94" s="184"/>
      <c r="I94" s="184"/>
      <c r="J94" s="184"/>
      <c r="K94" s="28"/>
      <c r="L94" s="28"/>
      <c r="M94" s="28"/>
      <c r="N94" s="79"/>
      <c r="O94" s="45"/>
    </row>
    <row r="95" spans="1:15">
      <c r="A95" s="260"/>
      <c r="B95" s="261"/>
      <c r="C95" s="261"/>
      <c r="D95" s="262"/>
      <c r="E95" s="262"/>
      <c r="F95" s="262"/>
      <c r="G95" s="184"/>
      <c r="H95" s="184"/>
      <c r="I95" s="184"/>
      <c r="J95" s="184"/>
      <c r="K95" s="28"/>
      <c r="L95" s="28"/>
      <c r="M95" s="28"/>
      <c r="N95" s="79"/>
      <c r="O95" s="45"/>
    </row>
    <row r="96" spans="1:15">
      <c r="A96" s="186"/>
      <c r="B96" s="187"/>
      <c r="C96" s="187"/>
      <c r="D96" s="188"/>
      <c r="E96" s="188"/>
      <c r="F96" s="188"/>
      <c r="G96" s="188"/>
      <c r="H96" s="188"/>
      <c r="I96" s="188"/>
      <c r="J96" s="188"/>
      <c r="K96" s="28"/>
      <c r="L96" s="28"/>
      <c r="M96" s="28"/>
      <c r="N96" s="79"/>
      <c r="O96" s="45"/>
    </row>
    <row r="97" spans="1:15">
      <c r="A97" s="87"/>
      <c r="B97" s="28"/>
      <c r="C97" s="28"/>
      <c r="D97" s="28"/>
      <c r="E97" s="182" t="s">
        <v>327</v>
      </c>
      <c r="F97" s="28"/>
      <c r="G97" s="28"/>
      <c r="H97" s="28"/>
      <c r="I97" s="28"/>
      <c r="J97" s="28"/>
      <c r="K97" s="28"/>
      <c r="L97" s="45"/>
      <c r="M97" s="28"/>
      <c r="N97" s="79"/>
      <c r="O97" s="45"/>
    </row>
    <row r="98" spans="1:15">
      <c r="A98" s="87"/>
      <c r="B98" s="28"/>
      <c r="C98" s="28"/>
      <c r="D98" s="28" t="s">
        <v>271</v>
      </c>
      <c r="E98" s="137"/>
      <c r="F98" s="28"/>
      <c r="G98" s="28"/>
      <c r="H98" s="28"/>
      <c r="I98" s="28"/>
      <c r="J98" s="28"/>
      <c r="K98" s="28"/>
      <c r="L98" s="28" t="s">
        <v>220</v>
      </c>
      <c r="M98" s="28"/>
      <c r="N98" s="79"/>
      <c r="O98" s="45"/>
    </row>
    <row r="99" spans="1:15">
      <c r="A99" s="87"/>
      <c r="B99" s="28"/>
      <c r="C99" s="28"/>
      <c r="D99" s="28" t="s">
        <v>272</v>
      </c>
      <c r="E99" s="137"/>
      <c r="F99" s="28"/>
      <c r="G99" s="28"/>
      <c r="H99" s="28"/>
      <c r="I99" s="28"/>
      <c r="J99" s="28"/>
      <c r="K99" s="28"/>
      <c r="L99" s="31"/>
      <c r="M99" s="31"/>
      <c r="N99" s="82"/>
      <c r="O99" s="45"/>
    </row>
    <row r="100" spans="1:15">
      <c r="A100" s="87"/>
      <c r="B100" s="28"/>
      <c r="C100" s="28"/>
      <c r="D100" s="28" t="s">
        <v>273</v>
      </c>
      <c r="E100" s="137"/>
      <c r="F100" s="28"/>
      <c r="G100" s="28"/>
      <c r="H100" s="28"/>
      <c r="I100" s="28"/>
      <c r="J100" s="28"/>
      <c r="K100" s="28"/>
      <c r="L100" s="31"/>
      <c r="M100" s="31"/>
      <c r="N100" s="82"/>
      <c r="O100" s="45"/>
    </row>
    <row r="101" spans="1:15">
      <c r="A101" s="87"/>
      <c r="B101" s="28"/>
      <c r="C101" s="28"/>
      <c r="D101" s="28" t="s">
        <v>274</v>
      </c>
      <c r="E101" s="137"/>
      <c r="F101" s="28"/>
      <c r="G101" s="28"/>
      <c r="H101" s="140" t="s">
        <v>324</v>
      </c>
      <c r="I101" s="39"/>
      <c r="J101" s="39"/>
      <c r="K101" s="28"/>
      <c r="L101" s="117"/>
      <c r="M101" s="117"/>
      <c r="N101" s="118"/>
      <c r="O101" s="45"/>
    </row>
    <row r="102" spans="1:15" ht="12.75" customHeight="1">
      <c r="A102" s="87"/>
      <c r="B102" s="28"/>
      <c r="C102" s="28"/>
      <c r="D102" s="28" t="s">
        <v>275</v>
      </c>
      <c r="E102" s="137"/>
      <c r="F102" s="28"/>
      <c r="G102" s="28"/>
      <c r="H102" s="259" t="str">
        <f>+"El costo invertido a las gallinas muertas fue de  $"&amp;VALUE(D105)&amp;"."</f>
        <v>El costo invertido a las gallinas muertas fue de  $0.</v>
      </c>
      <c r="I102" s="259"/>
      <c r="J102" s="259"/>
      <c r="K102" s="30"/>
      <c r="L102" s="31"/>
      <c r="M102" s="31"/>
      <c r="N102" s="82"/>
      <c r="O102" s="45"/>
    </row>
    <row r="103" spans="1:15">
      <c r="A103" s="87"/>
      <c r="B103" s="28"/>
      <c r="C103" s="28"/>
      <c r="D103" s="28" t="s">
        <v>276</v>
      </c>
      <c r="E103" s="137"/>
      <c r="F103" s="28"/>
      <c r="G103" s="28"/>
      <c r="H103" s="259"/>
      <c r="I103" s="259"/>
      <c r="J103" s="259"/>
      <c r="K103" s="28"/>
      <c r="L103" s="31"/>
      <c r="M103" s="31"/>
      <c r="N103" s="82"/>
      <c r="O103" s="45"/>
    </row>
    <row r="104" spans="1:15">
      <c r="A104" s="47"/>
      <c r="B104" s="45"/>
      <c r="C104" s="45"/>
      <c r="D104" s="45"/>
      <c r="E104" s="93"/>
      <c r="F104" s="32"/>
      <c r="G104" s="32"/>
      <c r="H104" s="259"/>
      <c r="I104" s="259"/>
      <c r="J104" s="259"/>
      <c r="K104" s="45"/>
      <c r="L104" s="31"/>
      <c r="M104" s="31"/>
      <c r="N104" s="82"/>
      <c r="O104" s="45"/>
    </row>
    <row r="105" spans="1:15">
      <c r="A105" s="263" t="s">
        <v>327</v>
      </c>
      <c r="B105" s="264"/>
      <c r="C105" s="28" t="s">
        <v>221</v>
      </c>
      <c r="D105" s="136">
        <f>SUM(E98:E103)</f>
        <v>0</v>
      </c>
      <c r="E105" s="93"/>
      <c r="F105" s="32"/>
      <c r="G105" s="32"/>
      <c r="H105" s="259"/>
      <c r="I105" s="259"/>
      <c r="J105" s="259"/>
      <c r="K105" s="95"/>
      <c r="L105" s="31"/>
      <c r="M105" s="31"/>
      <c r="N105" s="82"/>
      <c r="O105" s="45"/>
    </row>
    <row r="106" spans="1:15">
      <c r="A106" s="87"/>
      <c r="B106" s="28"/>
      <c r="C106" s="28"/>
      <c r="D106" s="28"/>
      <c r="E106" s="28"/>
      <c r="F106" s="42"/>
      <c r="G106" s="42"/>
      <c r="H106" s="42"/>
      <c r="I106" s="42"/>
      <c r="J106" s="42"/>
      <c r="K106" s="28"/>
      <c r="L106" s="28"/>
      <c r="M106" s="28"/>
      <c r="N106" s="79"/>
      <c r="O106" s="45"/>
    </row>
    <row r="107" spans="1:15">
      <c r="A107" s="89" t="s">
        <v>247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79"/>
      <c r="O107" s="45"/>
    </row>
    <row r="108" spans="1:15">
      <c r="A108" s="8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79"/>
      <c r="O108" s="45"/>
    </row>
    <row r="109" spans="1:15">
      <c r="A109" s="87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79"/>
      <c r="O109" s="45"/>
    </row>
    <row r="110" spans="1:15">
      <c r="A110" s="88" t="s">
        <v>263</v>
      </c>
      <c r="B110" s="31"/>
      <c r="C110" s="31"/>
      <c r="D110" s="31"/>
      <c r="E110" s="28"/>
      <c r="F110" s="28"/>
      <c r="G110" s="28"/>
      <c r="H110" s="28"/>
      <c r="I110" s="28"/>
      <c r="J110" s="28"/>
      <c r="K110" s="28"/>
      <c r="L110" s="249"/>
      <c r="M110" s="249"/>
      <c r="N110" s="81"/>
      <c r="O110" s="45"/>
    </row>
    <row r="111" spans="1:15">
      <c r="A111" s="10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185"/>
      <c r="M111" s="185"/>
      <c r="N111" s="81"/>
      <c r="O111" s="45"/>
    </row>
    <row r="112" spans="1:15" ht="12.75" customHeight="1">
      <c r="A112" s="260" t="s">
        <v>313</v>
      </c>
      <c r="B112" s="261"/>
      <c r="C112" s="261"/>
      <c r="D112" s="262"/>
      <c r="E112" s="262"/>
      <c r="F112" s="262"/>
      <c r="G112" s="184"/>
      <c r="H112" s="184"/>
      <c r="I112" s="184"/>
      <c r="J112" s="184"/>
      <c r="K112" s="28"/>
      <c r="L112" s="28"/>
      <c r="M112" s="28"/>
      <c r="N112" s="79"/>
      <c r="O112" s="45"/>
    </row>
    <row r="113" spans="1:15">
      <c r="A113" s="260"/>
      <c r="B113" s="261"/>
      <c r="C113" s="261"/>
      <c r="D113" s="262"/>
      <c r="E113" s="262"/>
      <c r="F113" s="262"/>
      <c r="G113" s="184"/>
      <c r="H113" s="184"/>
      <c r="I113" s="184"/>
      <c r="J113" s="184"/>
      <c r="K113" s="28"/>
      <c r="L113" s="28"/>
      <c r="M113" s="28"/>
      <c r="N113" s="79"/>
      <c r="O113" s="45"/>
    </row>
    <row r="114" spans="1:15">
      <c r="A114" s="186"/>
      <c r="B114" s="187"/>
      <c r="C114" s="187"/>
      <c r="D114" s="188"/>
      <c r="E114" s="188"/>
      <c r="F114" s="188"/>
      <c r="G114" s="188"/>
      <c r="H114" s="188"/>
      <c r="I114" s="188"/>
      <c r="J114" s="188"/>
      <c r="K114" s="28"/>
      <c r="L114" s="28"/>
      <c r="M114" s="28"/>
      <c r="N114" s="79"/>
      <c r="O114" s="45"/>
    </row>
    <row r="115" spans="1:15">
      <c r="A115" s="87"/>
      <c r="B115" s="28"/>
      <c r="C115" s="28"/>
      <c r="D115" s="28"/>
      <c r="E115" s="28" t="s">
        <v>301</v>
      </c>
      <c r="F115" s="28"/>
      <c r="G115" s="28"/>
      <c r="H115" s="28"/>
      <c r="I115" s="28"/>
      <c r="J115" s="28"/>
      <c r="K115" s="28"/>
      <c r="L115" s="28"/>
      <c r="M115" s="28"/>
      <c r="N115" s="79"/>
      <c r="O115" s="45"/>
    </row>
    <row r="116" spans="1:15">
      <c r="A116" s="87"/>
      <c r="B116" s="28"/>
      <c r="C116" s="28"/>
      <c r="D116" s="28" t="s">
        <v>271</v>
      </c>
      <c r="E116" s="134"/>
      <c r="F116" s="28"/>
      <c r="G116" s="28"/>
      <c r="H116" s="28"/>
      <c r="I116" s="28"/>
      <c r="J116" s="28"/>
      <c r="K116" s="28"/>
      <c r="L116" s="28"/>
      <c r="M116" s="28"/>
      <c r="N116" s="79"/>
      <c r="O116" s="45"/>
    </row>
    <row r="117" spans="1:15">
      <c r="A117" s="87"/>
      <c r="B117" s="28"/>
      <c r="C117" s="28"/>
      <c r="D117" s="28" t="s">
        <v>272</v>
      </c>
      <c r="E117" s="134"/>
      <c r="F117" s="28"/>
      <c r="G117" s="28"/>
      <c r="H117" s="28"/>
      <c r="I117" s="28"/>
      <c r="J117" s="28"/>
      <c r="K117" s="28"/>
      <c r="L117" s="28" t="s">
        <v>220</v>
      </c>
      <c r="M117" s="28"/>
      <c r="N117" s="79"/>
      <c r="O117" s="45"/>
    </row>
    <row r="118" spans="1:15">
      <c r="A118" s="87"/>
      <c r="B118" s="28"/>
      <c r="C118" s="28"/>
      <c r="D118" s="28" t="s">
        <v>273</v>
      </c>
      <c r="E118" s="134"/>
      <c r="F118" s="28"/>
      <c r="G118" s="28"/>
      <c r="H118" s="28"/>
      <c r="I118" s="28"/>
      <c r="J118" s="28"/>
      <c r="K118" s="28"/>
      <c r="L118" s="31"/>
      <c r="M118" s="31"/>
      <c r="N118" s="82"/>
      <c r="O118" s="45"/>
    </row>
    <row r="119" spans="1:15">
      <c r="A119" s="87"/>
      <c r="B119" s="28"/>
      <c r="C119" s="28"/>
      <c r="D119" s="28" t="s">
        <v>274</v>
      </c>
      <c r="E119" s="134"/>
      <c r="F119" s="28"/>
      <c r="G119" s="28"/>
      <c r="H119" s="140" t="s">
        <v>324</v>
      </c>
      <c r="I119" s="39"/>
      <c r="J119" s="39"/>
      <c r="K119" s="28"/>
      <c r="L119" s="31"/>
      <c r="M119" s="31"/>
      <c r="N119" s="82"/>
      <c r="O119" s="45"/>
    </row>
    <row r="120" spans="1:15" ht="12.75" customHeight="1">
      <c r="A120" s="87"/>
      <c r="B120" s="28"/>
      <c r="C120" s="28"/>
      <c r="D120" s="28" t="s">
        <v>275</v>
      </c>
      <c r="E120" s="134"/>
      <c r="F120" s="28"/>
      <c r="G120" s="28"/>
      <c r="H120" s="259" t="str">
        <f>+"El porcentaje de postura es de "&amp;VALUE(D123)&amp;"  huevos al día por gallina."</f>
        <v>El porcentaje de postura es de 0  huevos al día por gallina.</v>
      </c>
      <c r="I120" s="259"/>
      <c r="J120" s="259"/>
      <c r="K120" s="30"/>
      <c r="L120" s="31"/>
      <c r="M120" s="31"/>
      <c r="N120" s="82"/>
      <c r="O120" s="45"/>
    </row>
    <row r="121" spans="1:15">
      <c r="A121" s="87"/>
      <c r="B121" s="28"/>
      <c r="C121" s="28"/>
      <c r="D121" s="28" t="s">
        <v>276</v>
      </c>
      <c r="E121" s="134"/>
      <c r="F121" s="28"/>
      <c r="G121" s="28"/>
      <c r="H121" s="259"/>
      <c r="I121" s="259"/>
      <c r="J121" s="259"/>
      <c r="K121" s="28"/>
      <c r="L121" s="31"/>
      <c r="M121" s="31"/>
      <c r="N121" s="82"/>
      <c r="O121" s="45"/>
    </row>
    <row r="122" spans="1:15">
      <c r="A122" s="47"/>
      <c r="B122" s="45"/>
      <c r="C122" s="45"/>
      <c r="D122" s="93"/>
      <c r="E122" s="93"/>
      <c r="F122" s="32"/>
      <c r="G122" s="32"/>
      <c r="H122" s="259"/>
      <c r="I122" s="259"/>
      <c r="J122" s="259"/>
      <c r="K122" s="45"/>
      <c r="L122" s="31"/>
      <c r="M122" s="31"/>
      <c r="N122" s="82"/>
      <c r="O122" s="45"/>
    </row>
    <row r="123" spans="1:15">
      <c r="A123" s="263" t="s">
        <v>263</v>
      </c>
      <c r="B123" s="264"/>
      <c r="C123" s="28" t="s">
        <v>221</v>
      </c>
      <c r="D123" s="135">
        <f>IF(SUM(E116:E121)=0,,AVERAGE(E116:E121))</f>
        <v>0</v>
      </c>
      <c r="E123" s="93"/>
      <c r="F123" s="32"/>
      <c r="G123" s="32"/>
      <c r="H123" s="259"/>
      <c r="I123" s="259"/>
      <c r="J123" s="259"/>
      <c r="K123" s="96"/>
      <c r="L123" s="31"/>
      <c r="M123" s="31"/>
      <c r="N123" s="82"/>
      <c r="O123" s="45"/>
    </row>
    <row r="124" spans="1:15">
      <c r="A124" s="87"/>
      <c r="B124" s="28"/>
      <c r="C124" s="28"/>
      <c r="D124" s="28"/>
      <c r="E124" s="28"/>
      <c r="F124" s="42"/>
      <c r="G124" s="42"/>
      <c r="H124" s="42"/>
      <c r="I124" s="42"/>
      <c r="J124" s="42"/>
      <c r="K124" s="28"/>
      <c r="L124" s="28"/>
      <c r="M124" s="28"/>
      <c r="N124" s="79"/>
      <c r="O124" s="45"/>
    </row>
    <row r="125" spans="1:15">
      <c r="A125" s="89" t="s">
        <v>247</v>
      </c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79"/>
      <c r="O125" s="45"/>
    </row>
    <row r="126" spans="1:15">
      <c r="A126" s="87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79"/>
      <c r="O126" s="45"/>
    </row>
    <row r="127" spans="1:15">
      <c r="A127" s="87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79"/>
      <c r="O127" s="45"/>
    </row>
    <row r="128" spans="1:15">
      <c r="A128" s="88" t="s">
        <v>283</v>
      </c>
      <c r="B128" s="31"/>
      <c r="C128" s="31"/>
      <c r="D128" s="31"/>
      <c r="E128" s="28"/>
      <c r="F128" s="28"/>
      <c r="G128" s="28"/>
      <c r="H128" s="28"/>
      <c r="I128" s="28"/>
      <c r="J128" s="28"/>
      <c r="K128" s="28"/>
      <c r="L128" s="249"/>
      <c r="M128" s="249"/>
      <c r="N128" s="81"/>
      <c r="O128" s="45"/>
    </row>
    <row r="129" spans="1:15">
      <c r="A129" s="87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45"/>
      <c r="M129" s="45"/>
      <c r="N129" s="119"/>
      <c r="O129" s="45"/>
    </row>
    <row r="130" spans="1:15" ht="12.75" customHeight="1">
      <c r="A130" s="260" t="s">
        <v>314</v>
      </c>
      <c r="B130" s="261"/>
      <c r="C130" s="261"/>
      <c r="D130" s="262"/>
      <c r="E130" s="262"/>
      <c r="F130" s="262"/>
      <c r="G130" s="184"/>
      <c r="H130" s="184"/>
      <c r="I130" s="184"/>
      <c r="J130" s="184"/>
      <c r="K130" s="28"/>
      <c r="L130" s="45"/>
      <c r="M130" s="45"/>
      <c r="N130" s="119"/>
      <c r="O130" s="45"/>
    </row>
    <row r="131" spans="1:15" ht="12.75" customHeight="1">
      <c r="A131" s="260"/>
      <c r="B131" s="261"/>
      <c r="C131" s="261"/>
      <c r="D131" s="262"/>
      <c r="E131" s="262"/>
      <c r="F131" s="262"/>
      <c r="G131" s="184"/>
      <c r="H131" s="184"/>
      <c r="I131" s="184"/>
      <c r="J131" s="184"/>
      <c r="K131" s="28"/>
      <c r="L131" s="45"/>
      <c r="M131" s="45"/>
      <c r="N131" s="119"/>
      <c r="O131" s="45"/>
    </row>
    <row r="132" spans="1:15">
      <c r="A132" s="186"/>
      <c r="B132" s="187"/>
      <c r="C132" s="187"/>
      <c r="D132" s="188"/>
      <c r="E132" s="188"/>
      <c r="F132" s="188"/>
      <c r="G132" s="188"/>
      <c r="H132" s="188"/>
      <c r="I132" s="188"/>
      <c r="J132" s="188"/>
      <c r="K132" s="28"/>
      <c r="L132" s="45"/>
      <c r="M132" s="45"/>
      <c r="N132" s="119"/>
      <c r="O132" s="45"/>
    </row>
    <row r="133" spans="1:15">
      <c r="A133" s="186"/>
      <c r="B133" s="187"/>
      <c r="C133" s="187"/>
      <c r="D133" s="28"/>
      <c r="E133" s="28" t="s">
        <v>331</v>
      </c>
      <c r="F133" s="188"/>
      <c r="G133" s="188"/>
      <c r="H133" s="188"/>
      <c r="I133" s="188"/>
      <c r="J133" s="188"/>
      <c r="K133" s="28"/>
      <c r="L133" s="45"/>
      <c r="M133" s="45"/>
      <c r="N133" s="119"/>
      <c r="O133" s="45"/>
    </row>
    <row r="134" spans="1:15">
      <c r="A134" s="186"/>
      <c r="B134" s="187"/>
      <c r="C134" s="187"/>
      <c r="D134" s="28" t="s">
        <v>271</v>
      </c>
      <c r="E134" s="134"/>
      <c r="F134" s="188"/>
      <c r="G134" s="188"/>
      <c r="H134" s="188"/>
      <c r="I134" s="188"/>
      <c r="J134" s="188"/>
      <c r="K134" s="28"/>
      <c r="L134" s="45"/>
      <c r="M134" s="45"/>
      <c r="N134" s="119"/>
      <c r="O134" s="45"/>
    </row>
    <row r="135" spans="1:15">
      <c r="A135" s="186"/>
      <c r="B135" s="187"/>
      <c r="C135" s="187"/>
      <c r="D135" s="28" t="s">
        <v>272</v>
      </c>
      <c r="E135" s="134"/>
      <c r="F135" s="188"/>
      <c r="G135" s="188"/>
      <c r="H135" s="188"/>
      <c r="I135" s="188"/>
      <c r="J135" s="188"/>
      <c r="K135" s="28"/>
      <c r="L135" s="28" t="s">
        <v>220</v>
      </c>
      <c r="M135" s="28"/>
      <c r="N135" s="79"/>
      <c r="O135" s="45"/>
    </row>
    <row r="136" spans="1:15">
      <c r="A136" s="186"/>
      <c r="B136" s="187"/>
      <c r="C136" s="187"/>
      <c r="D136" s="28" t="s">
        <v>273</v>
      </c>
      <c r="E136" s="134"/>
      <c r="F136" s="188"/>
      <c r="G136" s="188"/>
      <c r="H136" s="188"/>
      <c r="I136" s="188"/>
      <c r="J136" s="188"/>
      <c r="K136" s="28"/>
      <c r="L136" s="31"/>
      <c r="M136" s="31"/>
      <c r="N136" s="82"/>
      <c r="O136" s="45"/>
    </row>
    <row r="137" spans="1:15">
      <c r="A137" s="186"/>
      <c r="B137" s="187"/>
      <c r="C137" s="187"/>
      <c r="D137" s="28" t="s">
        <v>274</v>
      </c>
      <c r="E137" s="134"/>
      <c r="F137" s="188"/>
      <c r="G137" s="188"/>
      <c r="H137" s="140" t="s">
        <v>324</v>
      </c>
      <c r="I137" s="39"/>
      <c r="J137" s="39"/>
      <c r="K137" s="28"/>
      <c r="L137" s="31"/>
      <c r="M137" s="31"/>
      <c r="N137" s="82"/>
      <c r="O137" s="45"/>
    </row>
    <row r="138" spans="1:15" ht="12.75" customHeight="1">
      <c r="A138" s="186"/>
      <c r="B138" s="187"/>
      <c r="C138" s="187"/>
      <c r="D138" s="28" t="s">
        <v>275</v>
      </c>
      <c r="E138" s="134"/>
      <c r="F138" s="188"/>
      <c r="G138" s="188"/>
      <c r="H138" s="259" t="str">
        <f>+"El peso en promedio de una caja recolectada es de "&amp;VALUE(D141)&amp;" KG."</f>
        <v>El peso en promedio de una caja recolectada es de 0 KG.</v>
      </c>
      <c r="I138" s="259"/>
      <c r="J138" s="259"/>
      <c r="K138" s="28"/>
      <c r="L138" s="31"/>
      <c r="M138" s="31"/>
      <c r="N138" s="82"/>
      <c r="O138" s="45"/>
    </row>
    <row r="139" spans="1:15" ht="12.75" customHeight="1">
      <c r="A139" s="186"/>
      <c r="B139" s="187"/>
      <c r="C139" s="187"/>
      <c r="D139" s="28" t="s">
        <v>276</v>
      </c>
      <c r="E139" s="134"/>
      <c r="F139" s="188"/>
      <c r="G139" s="188"/>
      <c r="H139" s="259"/>
      <c r="I139" s="259"/>
      <c r="J139" s="259"/>
      <c r="K139" s="28"/>
      <c r="L139" s="31"/>
      <c r="M139" s="31"/>
      <c r="N139" s="82"/>
      <c r="O139" s="45"/>
    </row>
    <row r="140" spans="1:15">
      <c r="A140" s="186"/>
      <c r="B140" s="187"/>
      <c r="C140" s="187"/>
      <c r="D140" s="188"/>
      <c r="E140" s="188"/>
      <c r="F140" s="188"/>
      <c r="G140" s="188"/>
      <c r="H140" s="259"/>
      <c r="I140" s="259"/>
      <c r="J140" s="259"/>
      <c r="K140" s="28"/>
      <c r="L140" s="31"/>
      <c r="M140" s="31"/>
      <c r="N140" s="82"/>
      <c r="O140" s="45"/>
    </row>
    <row r="141" spans="1:15">
      <c r="A141" s="263" t="s">
        <v>293</v>
      </c>
      <c r="B141" s="264"/>
      <c r="C141" s="28" t="s">
        <v>221</v>
      </c>
      <c r="D141" s="135">
        <f>IF(SUM(E134:E139)=0,,AVERAGE(E134:E139))</f>
        <v>0</v>
      </c>
      <c r="E141" s="93"/>
      <c r="F141" s="32"/>
      <c r="G141" s="32"/>
      <c r="H141" s="259"/>
      <c r="I141" s="259"/>
      <c r="J141" s="259"/>
      <c r="K141" s="104"/>
      <c r="L141" s="31"/>
      <c r="M141" s="31"/>
      <c r="N141" s="82"/>
      <c r="O141" s="45"/>
    </row>
    <row r="142" spans="1:15">
      <c r="A142" s="87"/>
      <c r="B142" s="28"/>
      <c r="C142" s="28"/>
      <c r="D142" s="93"/>
      <c r="E142" s="93"/>
      <c r="F142" s="32"/>
      <c r="G142" s="32"/>
      <c r="H142" s="32"/>
      <c r="I142" s="32"/>
      <c r="J142" s="32"/>
      <c r="K142" s="109"/>
      <c r="L142" s="28"/>
      <c r="M142" s="28"/>
      <c r="N142" s="79"/>
      <c r="O142" s="45"/>
    </row>
    <row r="143" spans="1:15">
      <c r="A143" s="87"/>
      <c r="B143" s="28"/>
      <c r="C143" s="28"/>
      <c r="D143" s="78"/>
      <c r="E143" s="182"/>
      <c r="F143" s="78"/>
      <c r="G143" s="78"/>
      <c r="H143" s="78"/>
      <c r="I143" s="78"/>
      <c r="J143" s="78"/>
      <c r="K143" s="110"/>
      <c r="L143" s="28"/>
      <c r="M143" s="28"/>
      <c r="N143" s="79"/>
      <c r="O143" s="45"/>
    </row>
    <row r="144" spans="1:15">
      <c r="A144" s="89" t="s">
        <v>246</v>
      </c>
      <c r="B144" s="28"/>
      <c r="C144" s="28"/>
      <c r="D144" s="28"/>
      <c r="E144" s="28"/>
      <c r="F144" s="78"/>
      <c r="G144" s="78"/>
      <c r="H144" s="78"/>
      <c r="I144" s="78"/>
      <c r="J144" s="78"/>
      <c r="K144" s="28"/>
      <c r="L144" s="28"/>
      <c r="M144" s="28"/>
      <c r="N144" s="79"/>
      <c r="O144" s="45"/>
    </row>
    <row r="145" spans="1:15">
      <c r="A145" s="87"/>
      <c r="B145" s="28"/>
      <c r="C145" s="28"/>
      <c r="D145" s="28"/>
      <c r="E145" s="28"/>
      <c r="F145" s="78"/>
      <c r="G145" s="78"/>
      <c r="H145" s="78"/>
      <c r="I145" s="78"/>
      <c r="J145" s="78"/>
      <c r="K145" s="77"/>
      <c r="L145" s="28"/>
      <c r="M145" s="28"/>
      <c r="N145" s="79"/>
      <c r="O145" s="45"/>
    </row>
    <row r="146" spans="1:15">
      <c r="A146" s="87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79"/>
      <c r="O146" s="45"/>
    </row>
    <row r="147" spans="1:15">
      <c r="A147" s="88" t="s">
        <v>282</v>
      </c>
      <c r="B147" s="31"/>
      <c r="C147" s="31"/>
      <c r="D147" s="31"/>
      <c r="E147" s="28"/>
      <c r="F147" s="28"/>
      <c r="G147" s="28"/>
      <c r="H147" s="28"/>
      <c r="I147" s="28"/>
      <c r="J147" s="28"/>
      <c r="K147" s="28"/>
      <c r="L147" s="28"/>
      <c r="M147" s="28"/>
      <c r="N147" s="79"/>
      <c r="O147" s="45"/>
    </row>
    <row r="148" spans="1:15">
      <c r="A148" s="10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79"/>
      <c r="O148" s="45"/>
    </row>
    <row r="149" spans="1:15" ht="12.75" customHeight="1">
      <c r="A149" s="246" t="s">
        <v>315</v>
      </c>
      <c r="B149" s="247"/>
      <c r="C149" s="247"/>
      <c r="D149" s="248"/>
      <c r="E149" s="248"/>
      <c r="F149" s="248"/>
      <c r="G149" s="188"/>
      <c r="H149" s="188"/>
      <c r="I149" s="188"/>
      <c r="J149" s="188"/>
      <c r="K149" s="28"/>
      <c r="L149" s="28"/>
      <c r="M149" s="28"/>
      <c r="N149" s="79"/>
      <c r="O149" s="45"/>
    </row>
    <row r="150" spans="1:15">
      <c r="A150" s="246"/>
      <c r="B150" s="247"/>
      <c r="C150" s="247"/>
      <c r="D150" s="248"/>
      <c r="E150" s="248"/>
      <c r="F150" s="248"/>
      <c r="G150" s="188"/>
      <c r="H150" s="188"/>
      <c r="I150" s="188"/>
      <c r="J150" s="188"/>
      <c r="K150" s="28"/>
      <c r="L150" s="28"/>
      <c r="M150" s="28"/>
      <c r="N150" s="79"/>
      <c r="O150" s="45"/>
    </row>
    <row r="151" spans="1:15" ht="12.75" customHeight="1">
      <c r="A151" s="186"/>
      <c r="B151" s="187"/>
      <c r="C151" s="187"/>
      <c r="D151" s="188"/>
      <c r="E151" s="188"/>
      <c r="F151" s="188"/>
      <c r="G151" s="188"/>
      <c r="H151" s="188"/>
      <c r="I151" s="188"/>
      <c r="J151" s="188"/>
      <c r="K151" s="28"/>
      <c r="L151" s="28"/>
      <c r="M151" s="28"/>
      <c r="N151" s="79"/>
      <c r="O151" s="45"/>
    </row>
    <row r="152" spans="1:15">
      <c r="A152" s="87"/>
      <c r="B152" s="28"/>
      <c r="C152" s="28"/>
      <c r="D152" s="28"/>
      <c r="E152" s="138" t="s">
        <v>281</v>
      </c>
      <c r="F152" s="28"/>
      <c r="G152" s="28"/>
      <c r="H152" s="28"/>
      <c r="I152" s="28"/>
      <c r="J152" s="28"/>
      <c r="K152" s="28"/>
      <c r="L152" s="28"/>
      <c r="M152" s="28"/>
      <c r="N152" s="79"/>
      <c r="O152" s="45"/>
    </row>
    <row r="153" spans="1:15">
      <c r="A153" s="87"/>
      <c r="B153" s="28"/>
      <c r="C153" s="28"/>
      <c r="D153" s="28" t="s">
        <v>271</v>
      </c>
      <c r="E153" s="134"/>
      <c r="F153" s="28"/>
      <c r="G153" s="28"/>
      <c r="H153" s="28"/>
      <c r="I153" s="28"/>
      <c r="J153" s="28"/>
      <c r="K153" s="28"/>
      <c r="L153" s="28"/>
      <c r="M153" s="28"/>
      <c r="N153" s="79"/>
      <c r="O153" s="45"/>
    </row>
    <row r="154" spans="1:15">
      <c r="A154" s="87"/>
      <c r="B154" s="28"/>
      <c r="C154" s="28"/>
      <c r="D154" s="28" t="s">
        <v>272</v>
      </c>
      <c r="E154" s="134"/>
      <c r="F154" s="28"/>
      <c r="G154" s="28"/>
      <c r="H154" s="28"/>
      <c r="I154" s="28"/>
      <c r="J154" s="28"/>
      <c r="K154" s="28"/>
      <c r="L154" s="28"/>
      <c r="M154" s="28"/>
      <c r="N154" s="79"/>
      <c r="O154" s="45"/>
    </row>
    <row r="155" spans="1:15">
      <c r="A155" s="87"/>
      <c r="B155" s="28"/>
      <c r="C155" s="28"/>
      <c r="D155" s="28" t="s">
        <v>273</v>
      </c>
      <c r="E155" s="134"/>
      <c r="F155" s="28"/>
      <c r="G155" s="28"/>
      <c r="H155" s="28"/>
      <c r="I155" s="28"/>
      <c r="J155" s="28"/>
      <c r="K155" s="28"/>
      <c r="L155" s="28"/>
      <c r="M155" s="28"/>
      <c r="N155" s="79"/>
      <c r="O155" s="45"/>
    </row>
    <row r="156" spans="1:15">
      <c r="A156" s="87"/>
      <c r="B156" s="28"/>
      <c r="C156" s="28"/>
      <c r="D156" s="28" t="s">
        <v>274</v>
      </c>
      <c r="E156" s="134"/>
      <c r="F156" s="28"/>
      <c r="G156" s="28"/>
      <c r="H156" s="140" t="s">
        <v>324</v>
      </c>
      <c r="I156" s="39"/>
      <c r="J156" s="39"/>
      <c r="K156" s="28"/>
      <c r="L156" s="28" t="s">
        <v>220</v>
      </c>
      <c r="M156" s="28"/>
      <c r="N156" s="79"/>
      <c r="O156" s="45"/>
    </row>
    <row r="157" spans="1:15" ht="12.75" customHeight="1">
      <c r="A157" s="87"/>
      <c r="B157" s="28"/>
      <c r="C157" s="28"/>
      <c r="D157" s="28" t="s">
        <v>275</v>
      </c>
      <c r="E157" s="134"/>
      <c r="F157" s="28"/>
      <c r="G157" s="28"/>
      <c r="H157" s="259" t="str">
        <f>+"Los kilos de alimento que consumío una gallina en el mes fue "&amp;VALUE(D160)&amp;" KG."</f>
        <v>Los kilos de alimento que consumío una gallina en el mes fue 0 KG.</v>
      </c>
      <c r="I157" s="259"/>
      <c r="J157" s="259"/>
      <c r="K157" s="28"/>
      <c r="L157" s="31"/>
      <c r="M157" s="31"/>
      <c r="N157" s="82"/>
      <c r="O157" s="45"/>
    </row>
    <row r="158" spans="1:15">
      <c r="A158" s="87"/>
      <c r="B158" s="28"/>
      <c r="C158" s="28"/>
      <c r="D158" s="28" t="s">
        <v>276</v>
      </c>
      <c r="E158" s="134"/>
      <c r="F158" s="28"/>
      <c r="G158" s="28"/>
      <c r="H158" s="259"/>
      <c r="I158" s="259"/>
      <c r="J158" s="259"/>
      <c r="K158" s="28"/>
      <c r="L158" s="31"/>
      <c r="M158" s="31"/>
      <c r="N158" s="82"/>
      <c r="O158" s="45"/>
    </row>
    <row r="159" spans="1:15" ht="12.75" customHeight="1">
      <c r="A159" s="87"/>
      <c r="B159" s="28"/>
      <c r="C159" s="28"/>
      <c r="D159" s="28"/>
      <c r="E159" s="28"/>
      <c r="F159" s="28"/>
      <c r="G159" s="28"/>
      <c r="H159" s="259"/>
      <c r="I159" s="259"/>
      <c r="J159" s="259"/>
      <c r="K159" s="28"/>
      <c r="L159" s="31"/>
      <c r="M159" s="31"/>
      <c r="N159" s="82"/>
      <c r="O159" s="45"/>
    </row>
    <row r="160" spans="1:15">
      <c r="A160" s="263" t="s">
        <v>282</v>
      </c>
      <c r="B160" s="264"/>
      <c r="C160" s="28" t="s">
        <v>221</v>
      </c>
      <c r="D160" s="135">
        <f>IF(SUM(E153:E158)=0,,AVERAGE(E153:E158))</f>
        <v>0</v>
      </c>
      <c r="E160" s="93"/>
      <c r="F160" s="93"/>
      <c r="G160" s="93"/>
      <c r="H160" s="259"/>
      <c r="I160" s="259"/>
      <c r="J160" s="259"/>
      <c r="K160" s="45"/>
      <c r="L160" s="31"/>
      <c r="M160" s="31"/>
      <c r="N160" s="82"/>
    </row>
    <row r="161" spans="1:14">
      <c r="A161" s="87"/>
      <c r="B161" s="28"/>
      <c r="C161" s="28"/>
      <c r="D161" s="93"/>
      <c r="E161" s="93"/>
      <c r="F161" s="111"/>
      <c r="G161" s="111"/>
      <c r="H161" s="111"/>
      <c r="I161" s="111"/>
      <c r="J161" s="111"/>
      <c r="K161" s="96"/>
      <c r="L161" s="31"/>
      <c r="M161" s="31"/>
      <c r="N161" s="82"/>
    </row>
    <row r="162" spans="1:14">
      <c r="A162" s="87"/>
      <c r="B162" s="28"/>
      <c r="C162" s="28"/>
      <c r="D162" s="182"/>
      <c r="E162" s="182"/>
      <c r="F162" s="182"/>
      <c r="G162" s="182"/>
      <c r="H162" s="182"/>
      <c r="I162" s="182"/>
      <c r="J162" s="182"/>
      <c r="K162" s="48"/>
      <c r="L162" s="31"/>
      <c r="M162" s="31"/>
      <c r="N162" s="82"/>
    </row>
    <row r="163" spans="1:14">
      <c r="A163" s="47"/>
      <c r="B163" s="28"/>
      <c r="C163" s="28"/>
      <c r="D163" s="28"/>
      <c r="E163" s="28"/>
      <c r="F163" s="33"/>
      <c r="G163" s="33"/>
      <c r="H163" s="33"/>
      <c r="I163" s="33"/>
      <c r="J163" s="33"/>
      <c r="K163" s="28"/>
      <c r="L163" s="28"/>
      <c r="M163" s="28"/>
      <c r="N163" s="79"/>
    </row>
    <row r="164" spans="1:14" ht="12.75" customHeight="1">
      <c r="A164" s="89" t="s">
        <v>246</v>
      </c>
      <c r="B164" s="39"/>
      <c r="C164" s="39"/>
      <c r="D164" s="28"/>
      <c r="E164" s="38"/>
      <c r="F164" s="33"/>
      <c r="G164" s="33"/>
      <c r="H164" s="33"/>
      <c r="I164" s="33"/>
      <c r="J164" s="33"/>
      <c r="K164" s="45"/>
      <c r="L164" s="39"/>
      <c r="M164" s="39"/>
      <c r="N164" s="80"/>
    </row>
    <row r="165" spans="1:14">
      <c r="A165" s="89"/>
      <c r="B165" s="39"/>
      <c r="C165" s="39"/>
      <c r="D165" s="28"/>
      <c r="E165" s="38"/>
      <c r="F165" s="33"/>
      <c r="G165" s="33"/>
      <c r="H165" s="33"/>
      <c r="I165" s="33"/>
      <c r="J165" s="33"/>
      <c r="K165" s="45"/>
      <c r="L165" s="39"/>
      <c r="M165" s="39"/>
      <c r="N165" s="80"/>
    </row>
    <row r="166" spans="1:14">
      <c r="A166" s="91"/>
      <c r="B166" s="39"/>
      <c r="C166" s="39"/>
      <c r="D166" s="28"/>
      <c r="E166" s="38"/>
      <c r="F166" s="33"/>
      <c r="G166" s="33"/>
      <c r="H166" s="33"/>
      <c r="I166" s="33"/>
      <c r="J166" s="33"/>
      <c r="K166" s="83"/>
      <c r="L166" s="39"/>
      <c r="M166" s="39"/>
      <c r="N166" s="80"/>
    </row>
    <row r="167" spans="1:14">
      <c r="A167" s="88" t="s">
        <v>292</v>
      </c>
      <c r="B167" s="31"/>
      <c r="C167" s="31"/>
      <c r="D167" s="31"/>
      <c r="E167" s="28"/>
      <c r="F167" s="28"/>
      <c r="G167" s="28"/>
      <c r="H167" s="28"/>
      <c r="I167" s="28"/>
      <c r="J167" s="28"/>
      <c r="K167" s="28"/>
      <c r="L167" s="249"/>
      <c r="M167" s="249"/>
      <c r="N167" s="81"/>
    </row>
    <row r="168" spans="1:14">
      <c r="A168" s="10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185"/>
      <c r="M168" s="185"/>
      <c r="N168" s="81"/>
    </row>
    <row r="169" spans="1:14" ht="12.75" customHeight="1">
      <c r="A169" s="260" t="s">
        <v>316</v>
      </c>
      <c r="B169" s="261"/>
      <c r="C169" s="261"/>
      <c r="D169" s="262"/>
      <c r="E169" s="262"/>
      <c r="F169" s="262"/>
      <c r="G169" s="184"/>
      <c r="H169" s="184"/>
      <c r="I169" s="184"/>
      <c r="J169" s="184"/>
      <c r="K169" s="28"/>
      <c r="L169" s="45"/>
      <c r="M169" s="28"/>
      <c r="N169" s="79"/>
    </row>
    <row r="170" spans="1:14">
      <c r="A170" s="260"/>
      <c r="B170" s="261"/>
      <c r="C170" s="261"/>
      <c r="D170" s="262"/>
      <c r="E170" s="262"/>
      <c r="F170" s="262"/>
      <c r="G170" s="184"/>
      <c r="H170" s="184"/>
      <c r="I170" s="184"/>
      <c r="J170" s="184"/>
      <c r="K170" s="28"/>
      <c r="L170" s="28"/>
      <c r="M170" s="28"/>
      <c r="N170" s="79"/>
    </row>
    <row r="171" spans="1:14" ht="12.75" customHeight="1">
      <c r="A171" s="186"/>
      <c r="B171" s="187"/>
      <c r="C171" s="187"/>
      <c r="D171" s="188"/>
      <c r="E171" s="188"/>
      <c r="F171" s="188"/>
      <c r="G171" s="188"/>
      <c r="H171" s="188"/>
      <c r="I171" s="188"/>
      <c r="J171" s="188"/>
      <c r="K171" s="28"/>
      <c r="L171" s="28"/>
      <c r="M171" s="28"/>
      <c r="N171" s="79"/>
    </row>
    <row r="172" spans="1:14">
      <c r="A172" s="87"/>
      <c r="B172" s="28"/>
      <c r="C172" s="28"/>
      <c r="D172" s="28"/>
      <c r="E172" s="28" t="s">
        <v>302</v>
      </c>
      <c r="F172" s="28"/>
      <c r="G172" s="28"/>
      <c r="H172" s="28"/>
      <c r="I172" s="28"/>
      <c r="J172" s="28"/>
      <c r="K172" s="28"/>
      <c r="L172" s="28"/>
      <c r="M172" s="28"/>
      <c r="N172" s="79"/>
    </row>
    <row r="173" spans="1:14">
      <c r="A173" s="87"/>
      <c r="B173" s="28"/>
      <c r="C173" s="28"/>
      <c r="D173" s="28" t="s">
        <v>271</v>
      </c>
      <c r="E173" s="137"/>
      <c r="F173" s="28"/>
      <c r="G173" s="28"/>
      <c r="H173" s="28"/>
      <c r="I173" s="28"/>
      <c r="J173" s="28"/>
      <c r="K173" s="28"/>
      <c r="L173" s="28"/>
      <c r="M173" s="28"/>
      <c r="N173" s="79"/>
    </row>
    <row r="174" spans="1:14">
      <c r="A174" s="87"/>
      <c r="B174" s="28"/>
      <c r="C174" s="28"/>
      <c r="D174" s="28" t="s">
        <v>272</v>
      </c>
      <c r="E174" s="137"/>
      <c r="F174" s="28"/>
      <c r="G174" s="28"/>
      <c r="H174" s="28"/>
      <c r="I174" s="28"/>
      <c r="J174" s="28"/>
      <c r="K174" s="28"/>
      <c r="L174" s="28"/>
      <c r="M174" s="28"/>
      <c r="N174" s="79"/>
    </row>
    <row r="175" spans="1:14">
      <c r="A175" s="87"/>
      <c r="B175" s="28"/>
      <c r="C175" s="28"/>
      <c r="D175" s="28" t="s">
        <v>273</v>
      </c>
      <c r="E175" s="137"/>
      <c r="F175" s="28"/>
      <c r="G175" s="28"/>
      <c r="H175" s="28"/>
      <c r="I175" s="28"/>
      <c r="J175" s="28"/>
      <c r="K175" s="28"/>
      <c r="L175" s="28"/>
      <c r="M175" s="28"/>
      <c r="N175" s="79"/>
    </row>
    <row r="176" spans="1:14">
      <c r="A176" s="87"/>
      <c r="B176" s="28"/>
      <c r="C176" s="28"/>
      <c r="D176" s="28" t="s">
        <v>274</v>
      </c>
      <c r="E176" s="137"/>
      <c r="F176" s="28"/>
      <c r="G176" s="28"/>
      <c r="H176" s="140" t="s">
        <v>324</v>
      </c>
      <c r="I176" s="39"/>
      <c r="J176" s="39"/>
      <c r="K176" s="28"/>
      <c r="L176" s="28" t="s">
        <v>220</v>
      </c>
      <c r="M176" s="28"/>
      <c r="N176" s="79"/>
    </row>
    <row r="177" spans="1:14" ht="12.75" customHeight="1">
      <c r="A177" s="87"/>
      <c r="B177" s="28"/>
      <c r="C177" s="28"/>
      <c r="D177" s="28" t="s">
        <v>275</v>
      </c>
      <c r="E177" s="137"/>
      <c r="F177" s="28"/>
      <c r="G177" s="28"/>
      <c r="H177" s="259" t="str">
        <f>+"El costo del consumo de alimento en el mes de una gallina es $"&amp;VALUE(D180)&amp;"."</f>
        <v>El costo del consumo de alimento en el mes de una gallina es $0.</v>
      </c>
      <c r="I177" s="259"/>
      <c r="J177" s="259"/>
      <c r="K177" s="28"/>
      <c r="L177" s="31"/>
      <c r="M177" s="31"/>
      <c r="N177" s="82"/>
    </row>
    <row r="178" spans="1:14">
      <c r="A178" s="87"/>
      <c r="B178" s="28"/>
      <c r="C178" s="28"/>
      <c r="D178" s="28" t="s">
        <v>276</v>
      </c>
      <c r="E178" s="137"/>
      <c r="F178" s="28"/>
      <c r="G178" s="28"/>
      <c r="H178" s="259"/>
      <c r="I178" s="259"/>
      <c r="J178" s="259"/>
      <c r="K178" s="28"/>
      <c r="L178" s="31"/>
      <c r="M178" s="31"/>
      <c r="N178" s="82"/>
    </row>
    <row r="179" spans="1:14" ht="12.75" customHeight="1">
      <c r="A179" s="87"/>
      <c r="B179" s="28"/>
      <c r="C179" s="28"/>
      <c r="D179" s="28"/>
      <c r="E179" s="28"/>
      <c r="F179" s="28"/>
      <c r="G179" s="28"/>
      <c r="H179" s="259"/>
      <c r="I179" s="259"/>
      <c r="J179" s="259"/>
      <c r="K179" s="28"/>
      <c r="L179" s="31"/>
      <c r="M179" s="31"/>
      <c r="N179" s="82"/>
    </row>
    <row r="180" spans="1:14">
      <c r="A180" s="263" t="s">
        <v>292</v>
      </c>
      <c r="B180" s="264"/>
      <c r="C180" s="28" t="s">
        <v>221</v>
      </c>
      <c r="D180" s="136">
        <f>IF(SUM(E173:E178)=0,,AVERAGE(E173:E178))</f>
        <v>0</v>
      </c>
      <c r="E180" s="114"/>
      <c r="F180" s="112"/>
      <c r="G180" s="112"/>
      <c r="H180" s="259"/>
      <c r="I180" s="259"/>
      <c r="J180" s="259"/>
      <c r="K180" s="35"/>
      <c r="L180" s="31"/>
      <c r="M180" s="31"/>
      <c r="N180" s="82"/>
    </row>
    <row r="181" spans="1:14">
      <c r="A181" s="87"/>
      <c r="B181" s="28"/>
      <c r="C181" s="28"/>
      <c r="D181" s="114"/>
      <c r="E181" s="114"/>
      <c r="F181" s="112"/>
      <c r="G181" s="112"/>
      <c r="H181" s="112"/>
      <c r="I181" s="112"/>
      <c r="J181" s="112"/>
      <c r="K181" s="113"/>
      <c r="L181" s="117"/>
      <c r="M181" s="117"/>
      <c r="N181" s="118"/>
    </row>
    <row r="182" spans="1:14">
      <c r="A182" s="87"/>
      <c r="B182" s="28"/>
      <c r="C182" s="28"/>
      <c r="D182" s="28"/>
      <c r="E182" s="28"/>
      <c r="F182" s="45"/>
      <c r="G182" s="45"/>
      <c r="H182" s="45"/>
      <c r="I182" s="45"/>
      <c r="J182" s="45"/>
      <c r="K182" s="45"/>
      <c r="L182" s="117"/>
      <c r="M182" s="117"/>
      <c r="N182" s="118"/>
    </row>
    <row r="183" spans="1:14">
      <c r="A183" s="87"/>
      <c r="B183" s="28"/>
      <c r="C183" s="28"/>
      <c r="D183" s="28"/>
      <c r="E183" s="28"/>
      <c r="F183" s="45"/>
      <c r="G183" s="45"/>
      <c r="H183" s="45"/>
      <c r="I183" s="45"/>
      <c r="J183" s="45"/>
      <c r="K183" s="45"/>
      <c r="L183" s="33"/>
      <c r="M183" s="28"/>
      <c r="N183" s="79"/>
    </row>
    <row r="184" spans="1:14">
      <c r="A184" s="89" t="s">
        <v>246</v>
      </c>
      <c r="B184" s="28"/>
      <c r="C184" s="28"/>
      <c r="D184" s="28"/>
      <c r="E184" s="28"/>
      <c r="F184" s="45"/>
      <c r="G184" s="45"/>
      <c r="H184" s="45"/>
      <c r="I184" s="45"/>
      <c r="J184" s="45"/>
      <c r="K184" s="45"/>
      <c r="L184" s="33"/>
      <c r="M184" s="37"/>
      <c r="N184" s="79"/>
    </row>
    <row r="185" spans="1:14">
      <c r="A185" s="87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33"/>
      <c r="M185" s="37"/>
      <c r="N185" s="79"/>
    </row>
    <row r="186" spans="1:14">
      <c r="A186" s="87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33"/>
      <c r="M186" s="37"/>
      <c r="N186" s="79"/>
    </row>
    <row r="187" spans="1:14">
      <c r="A187" s="88" t="s">
        <v>268</v>
      </c>
      <c r="B187" s="31"/>
      <c r="C187" s="31"/>
      <c r="D187" s="31"/>
      <c r="E187" s="28"/>
      <c r="F187" s="28"/>
      <c r="G187" s="28"/>
      <c r="H187" s="28"/>
      <c r="I187" s="28"/>
      <c r="J187" s="28"/>
      <c r="K187" s="28"/>
      <c r="L187" s="249"/>
      <c r="M187" s="249"/>
      <c r="N187" s="81"/>
    </row>
    <row r="188" spans="1:14">
      <c r="A188" s="87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45"/>
      <c r="M188" s="45"/>
      <c r="N188" s="119"/>
    </row>
    <row r="189" spans="1:14" ht="12.75" customHeight="1">
      <c r="A189" s="246" t="s">
        <v>317</v>
      </c>
      <c r="B189" s="247"/>
      <c r="C189" s="247"/>
      <c r="D189" s="248"/>
      <c r="E189" s="248"/>
      <c r="F189" s="248"/>
      <c r="G189" s="188"/>
      <c r="H189" s="188"/>
      <c r="I189" s="188"/>
      <c r="J189" s="188"/>
      <c r="K189" s="28"/>
      <c r="L189" s="45"/>
      <c r="M189" s="45"/>
      <c r="N189" s="119"/>
    </row>
    <row r="190" spans="1:14">
      <c r="A190" s="246"/>
      <c r="B190" s="247"/>
      <c r="C190" s="247"/>
      <c r="D190" s="248"/>
      <c r="E190" s="248"/>
      <c r="F190" s="248"/>
      <c r="G190" s="188"/>
      <c r="H190" s="188"/>
      <c r="I190" s="188"/>
      <c r="J190" s="188"/>
      <c r="K190" s="28"/>
      <c r="L190" s="45"/>
      <c r="M190" s="45"/>
      <c r="N190" s="119"/>
    </row>
    <row r="191" spans="1:14" ht="12.75" customHeight="1">
      <c r="A191" s="186"/>
      <c r="B191" s="187"/>
      <c r="C191" s="187"/>
      <c r="D191" s="188"/>
      <c r="E191" s="188"/>
      <c r="F191" s="188"/>
      <c r="G191" s="188"/>
      <c r="H191" s="188"/>
      <c r="I191" s="188"/>
      <c r="J191" s="188"/>
      <c r="K191" s="28"/>
      <c r="L191" s="45"/>
      <c r="M191" s="45"/>
      <c r="N191" s="119"/>
    </row>
    <row r="192" spans="1:14">
      <c r="A192" s="186"/>
      <c r="B192" s="187"/>
      <c r="C192" s="187"/>
      <c r="D192" s="28"/>
      <c r="E192" s="28" t="s">
        <v>268</v>
      </c>
      <c r="F192" s="188"/>
      <c r="G192" s="188"/>
      <c r="H192" s="188"/>
      <c r="I192" s="188"/>
      <c r="J192" s="188"/>
      <c r="K192" s="28"/>
      <c r="L192" s="45"/>
      <c r="M192" s="45"/>
      <c r="N192" s="119"/>
    </row>
    <row r="193" spans="1:14">
      <c r="A193" s="186"/>
      <c r="B193" s="187"/>
      <c r="C193" s="187"/>
      <c r="D193" s="28" t="s">
        <v>271</v>
      </c>
      <c r="E193" s="134"/>
      <c r="F193" s="188"/>
      <c r="G193" s="188"/>
      <c r="H193" s="188"/>
      <c r="I193" s="188"/>
      <c r="J193" s="188"/>
      <c r="K193" s="28"/>
      <c r="L193" s="45"/>
      <c r="M193" s="45"/>
      <c r="N193" s="119"/>
    </row>
    <row r="194" spans="1:14">
      <c r="A194" s="186"/>
      <c r="B194" s="187"/>
      <c r="C194" s="187"/>
      <c r="D194" s="28" t="s">
        <v>272</v>
      </c>
      <c r="E194" s="134"/>
      <c r="F194" s="188"/>
      <c r="G194" s="188"/>
      <c r="H194" s="188"/>
      <c r="I194" s="188"/>
      <c r="J194" s="188"/>
      <c r="K194" s="28"/>
      <c r="L194" s="45"/>
      <c r="M194" s="45"/>
      <c r="N194" s="119"/>
    </row>
    <row r="195" spans="1:14">
      <c r="A195" s="186"/>
      <c r="B195" s="187"/>
      <c r="C195" s="187"/>
      <c r="D195" s="28" t="s">
        <v>273</v>
      </c>
      <c r="E195" s="134"/>
      <c r="F195" s="188"/>
      <c r="G195" s="188"/>
      <c r="H195" s="188"/>
      <c r="I195" s="188"/>
      <c r="J195" s="188"/>
      <c r="K195" s="28"/>
      <c r="L195" s="28" t="s">
        <v>220</v>
      </c>
      <c r="M195" s="28"/>
      <c r="N195" s="79"/>
    </row>
    <row r="196" spans="1:14">
      <c r="A196" s="186"/>
      <c r="B196" s="187"/>
      <c r="C196" s="187"/>
      <c r="D196" s="28" t="s">
        <v>274</v>
      </c>
      <c r="E196" s="134"/>
      <c r="F196" s="188"/>
      <c r="G196" s="188"/>
      <c r="H196" s="140" t="s">
        <v>324</v>
      </c>
      <c r="I196" s="39"/>
      <c r="J196" s="39"/>
      <c r="K196" s="28"/>
      <c r="L196" s="31"/>
      <c r="M196" s="31"/>
      <c r="N196" s="82"/>
    </row>
    <row r="197" spans="1:14" ht="12.75" customHeight="1">
      <c r="A197" s="186"/>
      <c r="B197" s="187"/>
      <c r="C197" s="187"/>
      <c r="D197" s="28" t="s">
        <v>275</v>
      </c>
      <c r="E197" s="134"/>
      <c r="F197" s="188"/>
      <c r="G197" s="188"/>
      <c r="H197" s="259" t="str">
        <f>+"Para que una gallina ponga un kilogramo de huevo necesita comer "&amp;VALUE(D200)&amp;" KG."</f>
        <v>Para que una gallina ponga un kilogramo de huevo necesita comer 0 KG.</v>
      </c>
      <c r="I197" s="259"/>
      <c r="J197" s="259"/>
      <c r="K197" s="28"/>
      <c r="L197" s="31"/>
      <c r="M197" s="31"/>
      <c r="N197" s="82"/>
    </row>
    <row r="198" spans="1:14">
      <c r="A198" s="186"/>
      <c r="B198" s="187"/>
      <c r="C198" s="187"/>
      <c r="D198" s="28" t="s">
        <v>276</v>
      </c>
      <c r="E198" s="134"/>
      <c r="F198" s="188"/>
      <c r="G198" s="188"/>
      <c r="H198" s="259"/>
      <c r="I198" s="259"/>
      <c r="J198" s="259"/>
      <c r="K198" s="28"/>
      <c r="L198" s="31"/>
      <c r="M198" s="31"/>
      <c r="N198" s="82"/>
    </row>
    <row r="199" spans="1:14" ht="12.75" customHeight="1">
      <c r="A199" s="87"/>
      <c r="B199" s="28"/>
      <c r="C199" s="28"/>
      <c r="D199" s="28"/>
      <c r="E199" s="28"/>
      <c r="F199" s="28"/>
      <c r="G199" s="28"/>
      <c r="H199" s="259"/>
      <c r="I199" s="259"/>
      <c r="J199" s="259"/>
      <c r="K199" s="28"/>
      <c r="L199" s="31"/>
      <c r="M199" s="31"/>
      <c r="N199" s="82"/>
    </row>
    <row r="200" spans="1:14">
      <c r="A200" s="263" t="s">
        <v>294</v>
      </c>
      <c r="B200" s="264"/>
      <c r="C200" s="28" t="s">
        <v>221</v>
      </c>
      <c r="D200" s="135">
        <f>IF(SUM(E193:E198)=0,,AVERAGE(E193:E198))</f>
        <v>0</v>
      </c>
      <c r="E200" s="93"/>
      <c r="F200" s="33"/>
      <c r="G200" s="33"/>
      <c r="H200" s="259"/>
      <c r="I200" s="259"/>
      <c r="J200" s="259"/>
      <c r="K200" s="28"/>
      <c r="L200" s="31"/>
      <c r="M200" s="31"/>
      <c r="N200" s="82"/>
    </row>
    <row r="201" spans="1:14" ht="12.75" customHeight="1">
      <c r="A201" s="87"/>
      <c r="B201" s="28"/>
      <c r="C201" s="28"/>
      <c r="D201" s="93"/>
      <c r="E201" s="93"/>
      <c r="F201" s="33"/>
      <c r="G201" s="33"/>
      <c r="H201" s="33"/>
      <c r="I201" s="33"/>
      <c r="J201" s="33"/>
      <c r="K201" s="96"/>
      <c r="L201" s="31"/>
      <c r="M201" s="31"/>
      <c r="N201" s="82"/>
    </row>
    <row r="202" spans="1:14">
      <c r="A202" s="87"/>
      <c r="B202" s="28"/>
      <c r="C202" s="28"/>
      <c r="D202" s="182"/>
      <c r="E202" s="182"/>
      <c r="F202" s="182"/>
      <c r="G202" s="182"/>
      <c r="H202" s="182"/>
      <c r="I202" s="182"/>
      <c r="J202" s="182"/>
      <c r="K202" s="48"/>
      <c r="L202" s="31"/>
      <c r="M202" s="31"/>
      <c r="N202" s="82"/>
    </row>
    <row r="203" spans="1:14">
      <c r="A203" s="47"/>
      <c r="B203" s="28"/>
      <c r="C203" s="28"/>
      <c r="D203" s="28"/>
      <c r="E203" s="28"/>
      <c r="F203" s="45"/>
      <c r="G203" s="45"/>
      <c r="H203" s="45"/>
      <c r="I203" s="45"/>
      <c r="J203" s="45"/>
      <c r="K203" s="45"/>
      <c r="L203" s="31"/>
      <c r="M203" s="31"/>
      <c r="N203" s="82"/>
    </row>
    <row r="204" spans="1:14" ht="12.75" customHeight="1">
      <c r="A204" s="89" t="s">
        <v>246</v>
      </c>
      <c r="B204" s="39"/>
      <c r="C204" s="39"/>
      <c r="D204" s="28"/>
      <c r="E204" s="38"/>
      <c r="F204" s="45"/>
      <c r="G204" s="45"/>
      <c r="H204" s="45"/>
      <c r="I204" s="45"/>
      <c r="J204" s="45"/>
      <c r="K204" s="45"/>
      <c r="L204" s="31"/>
      <c r="M204" s="31"/>
      <c r="N204" s="82"/>
    </row>
    <row r="205" spans="1:14">
      <c r="A205" s="89"/>
      <c r="B205" s="39"/>
      <c r="C205" s="39"/>
      <c r="D205" s="28"/>
      <c r="E205" s="38"/>
      <c r="F205" s="45"/>
      <c r="G205" s="45"/>
      <c r="H205" s="45"/>
      <c r="I205" s="45"/>
      <c r="J205" s="45"/>
      <c r="K205" s="45"/>
      <c r="L205" s="39"/>
      <c r="M205" s="39"/>
      <c r="N205" s="80"/>
    </row>
    <row r="206" spans="1:14">
      <c r="A206" s="91"/>
      <c r="B206" s="39"/>
      <c r="C206" s="39"/>
      <c r="D206" s="28"/>
      <c r="E206" s="38"/>
      <c r="F206" s="33"/>
      <c r="G206" s="33"/>
      <c r="H206" s="33"/>
      <c r="I206" s="33"/>
      <c r="J206" s="33"/>
      <c r="K206" s="83"/>
      <c r="L206" s="39"/>
      <c r="M206" s="39"/>
      <c r="N206" s="80"/>
    </row>
    <row r="207" spans="1:14">
      <c r="A207" s="88" t="s">
        <v>268</v>
      </c>
      <c r="B207" s="31"/>
      <c r="C207" s="31"/>
      <c r="D207" s="31"/>
      <c r="E207" s="28"/>
      <c r="F207" s="28"/>
      <c r="G207" s="28"/>
      <c r="H207" s="28"/>
      <c r="I207" s="28"/>
      <c r="J207" s="28"/>
      <c r="K207" s="28"/>
      <c r="L207" s="249"/>
      <c r="M207" s="249"/>
      <c r="N207" s="81"/>
    </row>
    <row r="208" spans="1:14">
      <c r="A208" s="87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45"/>
      <c r="M208" s="45"/>
      <c r="N208" s="119"/>
    </row>
    <row r="209" spans="1:14" ht="12.75" customHeight="1">
      <c r="A209" s="246" t="s">
        <v>318</v>
      </c>
      <c r="B209" s="247"/>
      <c r="C209" s="247"/>
      <c r="D209" s="248"/>
      <c r="E209" s="248"/>
      <c r="F209" s="248"/>
      <c r="G209" s="188"/>
      <c r="H209" s="188"/>
      <c r="I209" s="188"/>
      <c r="J209" s="188"/>
      <c r="K209" s="28"/>
      <c r="L209" s="45"/>
      <c r="M209" s="45"/>
      <c r="N209" s="119"/>
    </row>
    <row r="210" spans="1:14">
      <c r="A210" s="246"/>
      <c r="B210" s="247"/>
      <c r="C210" s="247"/>
      <c r="D210" s="248"/>
      <c r="E210" s="248"/>
      <c r="F210" s="248"/>
      <c r="G210" s="188"/>
      <c r="H210" s="188"/>
      <c r="I210" s="188"/>
      <c r="J210" s="188"/>
      <c r="K210" s="28"/>
      <c r="L210" s="45"/>
      <c r="M210" s="45"/>
      <c r="N210" s="119"/>
    </row>
    <row r="211" spans="1:14" ht="12.75" customHeight="1">
      <c r="A211" s="186"/>
      <c r="B211" s="187"/>
      <c r="C211" s="187"/>
      <c r="D211" s="188"/>
      <c r="E211" s="188"/>
      <c r="F211" s="188"/>
      <c r="G211" s="188"/>
      <c r="H211" s="188"/>
      <c r="I211" s="188"/>
      <c r="J211" s="188"/>
      <c r="K211" s="28"/>
      <c r="L211" s="45"/>
      <c r="M211" s="45"/>
      <c r="N211" s="119"/>
    </row>
    <row r="212" spans="1:14">
      <c r="A212" s="186"/>
      <c r="B212" s="187"/>
      <c r="C212" s="187"/>
      <c r="D212" s="28"/>
      <c r="E212" s="28" t="s">
        <v>284</v>
      </c>
      <c r="F212" s="188"/>
      <c r="G212" s="188"/>
      <c r="H212" s="188"/>
      <c r="I212" s="188"/>
      <c r="J212" s="188"/>
      <c r="K212" s="28"/>
      <c r="L212" s="45"/>
      <c r="M212" s="45"/>
      <c r="N212" s="119"/>
    </row>
    <row r="213" spans="1:14">
      <c r="A213" s="186"/>
      <c r="B213" s="187"/>
      <c r="C213" s="187"/>
      <c r="D213" s="28" t="s">
        <v>271</v>
      </c>
      <c r="E213" s="137"/>
      <c r="F213" s="188"/>
      <c r="G213" s="188"/>
      <c r="H213" s="188"/>
      <c r="I213" s="188"/>
      <c r="J213" s="188"/>
      <c r="K213" s="28"/>
      <c r="L213" s="45"/>
      <c r="M213" s="45"/>
      <c r="N213" s="119"/>
    </row>
    <row r="214" spans="1:14">
      <c r="A214" s="186"/>
      <c r="B214" s="187"/>
      <c r="C214" s="187"/>
      <c r="D214" s="28" t="s">
        <v>272</v>
      </c>
      <c r="E214" s="137"/>
      <c r="F214" s="188"/>
      <c r="G214" s="188"/>
      <c r="H214" s="188"/>
      <c r="I214" s="188"/>
      <c r="J214" s="188"/>
      <c r="K214" s="28"/>
      <c r="L214" s="28" t="s">
        <v>220</v>
      </c>
      <c r="M214" s="28"/>
      <c r="N214" s="79"/>
    </row>
    <row r="215" spans="1:14">
      <c r="A215" s="186"/>
      <c r="B215" s="187"/>
      <c r="C215" s="187"/>
      <c r="D215" s="28" t="s">
        <v>273</v>
      </c>
      <c r="E215" s="137"/>
      <c r="F215" s="188"/>
      <c r="G215" s="188"/>
      <c r="H215" s="188"/>
      <c r="I215" s="188"/>
      <c r="J215" s="188"/>
      <c r="K215" s="28"/>
      <c r="L215" s="31"/>
      <c r="M215" s="31"/>
      <c r="N215" s="82"/>
    </row>
    <row r="216" spans="1:14">
      <c r="A216" s="186"/>
      <c r="B216" s="187"/>
      <c r="C216" s="187"/>
      <c r="D216" s="28" t="s">
        <v>274</v>
      </c>
      <c r="E216" s="137"/>
      <c r="F216" s="188"/>
      <c r="G216" s="188"/>
      <c r="H216" s="140" t="s">
        <v>324</v>
      </c>
      <c r="I216" s="39"/>
      <c r="J216" s="39"/>
      <c r="K216" s="28"/>
      <c r="L216" s="31"/>
      <c r="M216" s="31"/>
      <c r="N216" s="82"/>
    </row>
    <row r="217" spans="1:14" ht="12.75" customHeight="1">
      <c r="A217" s="186"/>
      <c r="B217" s="187"/>
      <c r="C217" s="187"/>
      <c r="D217" s="28" t="s">
        <v>275</v>
      </c>
      <c r="E217" s="137"/>
      <c r="F217" s="188"/>
      <c r="G217" s="188"/>
      <c r="H217" s="259" t="str">
        <f>+"El costo del alimento para que una gallina ponga un kilogramo de huevo es de $"&amp;VALUE(D220)&amp;"."</f>
        <v>El costo del alimento para que una gallina ponga un kilogramo de huevo es de $0.</v>
      </c>
      <c r="I217" s="259"/>
      <c r="J217" s="259"/>
      <c r="K217" s="28"/>
      <c r="L217" s="31"/>
      <c r="M217" s="31"/>
      <c r="N217" s="82"/>
    </row>
    <row r="218" spans="1:14">
      <c r="A218" s="186"/>
      <c r="B218" s="187"/>
      <c r="C218" s="187"/>
      <c r="D218" s="28" t="s">
        <v>276</v>
      </c>
      <c r="E218" s="137"/>
      <c r="F218" s="188"/>
      <c r="G218" s="188"/>
      <c r="H218" s="259"/>
      <c r="I218" s="259"/>
      <c r="J218" s="259"/>
      <c r="K218" s="28"/>
      <c r="L218" s="31"/>
      <c r="M218" s="31"/>
      <c r="N218" s="82"/>
    </row>
    <row r="219" spans="1:14" ht="12.75" customHeight="1">
      <c r="A219" s="87"/>
      <c r="B219" s="28"/>
      <c r="C219" s="28"/>
      <c r="D219" s="28"/>
      <c r="E219" s="28"/>
      <c r="F219" s="28"/>
      <c r="G219" s="28"/>
      <c r="H219" s="259"/>
      <c r="I219" s="259"/>
      <c r="J219" s="259"/>
      <c r="K219" s="28"/>
      <c r="L219" s="31"/>
      <c r="M219" s="31"/>
      <c r="N219" s="82"/>
    </row>
    <row r="220" spans="1:14">
      <c r="A220" s="263" t="s">
        <v>303</v>
      </c>
      <c r="B220" s="264"/>
      <c r="C220" s="28" t="s">
        <v>221</v>
      </c>
      <c r="D220" s="136">
        <f>IF(SUM(E213:E218)=0,,AVERAGE(E213:E218))</f>
        <v>0</v>
      </c>
      <c r="E220" s="93"/>
      <c r="F220" s="33"/>
      <c r="G220" s="33"/>
      <c r="H220" s="259"/>
      <c r="I220" s="259"/>
      <c r="J220" s="259"/>
      <c r="K220" s="28"/>
      <c r="L220" s="31"/>
      <c r="M220" s="31"/>
      <c r="N220" s="82"/>
    </row>
    <row r="221" spans="1:14" ht="12.75" customHeight="1">
      <c r="A221" s="87"/>
      <c r="B221" s="28"/>
      <c r="C221" s="28"/>
      <c r="D221" s="93"/>
      <c r="E221" s="93"/>
      <c r="F221" s="33"/>
      <c r="G221" s="33"/>
      <c r="H221" s="33"/>
      <c r="I221" s="33"/>
      <c r="J221" s="33"/>
      <c r="K221" s="96"/>
      <c r="L221" s="31"/>
      <c r="M221" s="31"/>
      <c r="N221" s="82"/>
    </row>
    <row r="222" spans="1:14" ht="12.75" customHeight="1">
      <c r="A222" s="87"/>
      <c r="B222" s="28"/>
      <c r="C222" s="28"/>
      <c r="D222" s="182"/>
      <c r="E222" s="182"/>
      <c r="F222" s="182"/>
      <c r="G222" s="182"/>
      <c r="H222" s="182"/>
      <c r="I222" s="182"/>
      <c r="J222" s="182"/>
      <c r="K222" s="48"/>
      <c r="L222" s="31"/>
      <c r="M222" s="31"/>
      <c r="N222" s="82"/>
    </row>
    <row r="223" spans="1:14">
      <c r="A223" s="47"/>
      <c r="B223" s="28"/>
      <c r="C223" s="28"/>
      <c r="D223" s="28"/>
      <c r="E223" s="45"/>
      <c r="F223" s="45"/>
      <c r="G223" s="45"/>
      <c r="H223" s="45"/>
      <c r="I223" s="45"/>
      <c r="J223" s="45"/>
      <c r="K223" s="45"/>
      <c r="L223" s="28"/>
      <c r="M223" s="28"/>
      <c r="N223" s="79"/>
    </row>
    <row r="224" spans="1:14" ht="12.75" customHeight="1">
      <c r="A224" s="89" t="s">
        <v>246</v>
      </c>
      <c r="B224" s="39"/>
      <c r="C224" s="39"/>
      <c r="D224" s="28"/>
      <c r="E224" s="38"/>
      <c r="F224" s="45"/>
      <c r="G224" s="45"/>
      <c r="H224" s="45"/>
      <c r="I224" s="45"/>
      <c r="J224" s="45"/>
      <c r="K224" s="45"/>
      <c r="L224" s="39"/>
      <c r="M224" s="39"/>
      <c r="N224" s="80"/>
    </row>
    <row r="225" spans="1:14">
      <c r="A225" s="89"/>
      <c r="B225" s="39"/>
      <c r="C225" s="39"/>
      <c r="D225" s="28"/>
      <c r="E225" s="38"/>
      <c r="F225" s="45"/>
      <c r="G225" s="45"/>
      <c r="H225" s="45"/>
      <c r="I225" s="45"/>
      <c r="J225" s="45"/>
      <c r="K225" s="45"/>
      <c r="L225" s="39"/>
      <c r="M225" s="39"/>
      <c r="N225" s="80"/>
    </row>
    <row r="226" spans="1:14">
      <c r="A226" s="91"/>
      <c r="B226" s="39"/>
      <c r="C226" s="39"/>
      <c r="D226" s="28"/>
      <c r="E226" s="38"/>
      <c r="F226" s="33"/>
      <c r="G226" s="33"/>
      <c r="H226" s="33"/>
      <c r="I226" s="33"/>
      <c r="J226" s="33"/>
      <c r="K226" s="83"/>
      <c r="L226" s="39"/>
      <c r="M226" s="39"/>
      <c r="N226" s="80"/>
    </row>
    <row r="227" spans="1:14">
      <c r="A227" s="88" t="s">
        <v>285</v>
      </c>
      <c r="B227" s="31"/>
      <c r="C227" s="31"/>
      <c r="D227" s="31"/>
      <c r="E227" s="28"/>
      <c r="F227" s="28"/>
      <c r="G227" s="28"/>
      <c r="H227" s="28"/>
      <c r="I227" s="28"/>
      <c r="J227" s="28"/>
      <c r="K227" s="28"/>
      <c r="L227" s="249"/>
      <c r="M227" s="249"/>
      <c r="N227" s="81"/>
    </row>
    <row r="228" spans="1:14">
      <c r="A228" s="10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185"/>
      <c r="M228" s="185"/>
      <c r="N228" s="81"/>
    </row>
    <row r="229" spans="1:14" ht="12.75" customHeight="1">
      <c r="A229" s="246" t="s">
        <v>319</v>
      </c>
      <c r="B229" s="247"/>
      <c r="C229" s="247"/>
      <c r="D229" s="248"/>
      <c r="E229" s="248"/>
      <c r="F229" s="248"/>
      <c r="G229" s="188"/>
      <c r="H229" s="188"/>
      <c r="I229" s="188"/>
      <c r="J229" s="188"/>
      <c r="K229" s="28"/>
      <c r="L229" s="45"/>
      <c r="M229" s="28"/>
      <c r="N229" s="79"/>
    </row>
    <row r="230" spans="1:14">
      <c r="A230" s="246"/>
      <c r="B230" s="247"/>
      <c r="C230" s="247"/>
      <c r="D230" s="248"/>
      <c r="E230" s="248"/>
      <c r="F230" s="248"/>
      <c r="G230" s="188"/>
      <c r="H230" s="188"/>
      <c r="I230" s="188"/>
      <c r="J230" s="188"/>
      <c r="K230" s="28"/>
      <c r="L230" s="28"/>
      <c r="M230" s="28"/>
      <c r="N230" s="79"/>
    </row>
    <row r="231" spans="1:14" ht="12.75" customHeight="1">
      <c r="A231" s="186"/>
      <c r="B231" s="187"/>
      <c r="C231" s="187"/>
      <c r="D231" s="188"/>
      <c r="E231" s="188"/>
      <c r="F231" s="188"/>
      <c r="G231" s="188"/>
      <c r="H231" s="188"/>
      <c r="I231" s="188"/>
      <c r="J231" s="188"/>
      <c r="K231" s="28"/>
      <c r="L231" s="28"/>
      <c r="M231" s="28"/>
      <c r="N231" s="79"/>
    </row>
    <row r="232" spans="1:14">
      <c r="A232" s="87"/>
      <c r="B232" s="28"/>
      <c r="C232" s="28"/>
      <c r="D232" s="28"/>
      <c r="E232" s="28" t="s">
        <v>278</v>
      </c>
      <c r="F232" s="28"/>
      <c r="G232" s="28"/>
      <c r="H232" s="28"/>
      <c r="I232" s="28"/>
      <c r="J232" s="28"/>
      <c r="K232" s="28"/>
      <c r="L232" s="28"/>
      <c r="M232" s="28"/>
      <c r="N232" s="79"/>
    </row>
    <row r="233" spans="1:14">
      <c r="A233" s="87"/>
      <c r="B233" s="28"/>
      <c r="C233" s="28"/>
      <c r="D233" s="28" t="s">
        <v>271</v>
      </c>
      <c r="E233" s="137"/>
      <c r="F233" s="28"/>
      <c r="G233" s="28"/>
      <c r="H233" s="28"/>
      <c r="I233" s="28"/>
      <c r="J233" s="28"/>
      <c r="K233" s="28"/>
      <c r="L233" s="28"/>
      <c r="M233" s="28"/>
      <c r="N233" s="79"/>
    </row>
    <row r="234" spans="1:14">
      <c r="A234" s="87"/>
      <c r="B234" s="28"/>
      <c r="C234" s="28"/>
      <c r="D234" s="28" t="s">
        <v>272</v>
      </c>
      <c r="E234" s="137"/>
      <c r="F234" s="28"/>
      <c r="G234" s="28"/>
      <c r="H234" s="28"/>
      <c r="I234" s="28"/>
      <c r="J234" s="28"/>
      <c r="K234" s="28"/>
      <c r="L234" s="28"/>
      <c r="M234" s="28"/>
      <c r="N234" s="79"/>
    </row>
    <row r="235" spans="1:14">
      <c r="A235" s="87"/>
      <c r="B235" s="28"/>
      <c r="C235" s="28"/>
      <c r="D235" s="28" t="s">
        <v>273</v>
      </c>
      <c r="E235" s="137"/>
      <c r="F235" s="28"/>
      <c r="G235" s="28"/>
      <c r="H235" s="28"/>
      <c r="I235" s="28"/>
      <c r="J235" s="28"/>
      <c r="K235" s="28"/>
      <c r="L235" s="28"/>
      <c r="M235" s="28"/>
      <c r="N235" s="79"/>
    </row>
    <row r="236" spans="1:14">
      <c r="A236" s="87"/>
      <c r="B236" s="28"/>
      <c r="C236" s="28"/>
      <c r="D236" s="28" t="s">
        <v>274</v>
      </c>
      <c r="E236" s="137"/>
      <c r="F236" s="28"/>
      <c r="G236" s="28"/>
      <c r="H236" s="140" t="s">
        <v>324</v>
      </c>
      <c r="I236" s="39"/>
      <c r="J236" s="39"/>
      <c r="K236" s="28"/>
      <c r="L236" s="28" t="s">
        <v>220</v>
      </c>
      <c r="M236" s="28"/>
      <c r="N236" s="79"/>
    </row>
    <row r="237" spans="1:14" ht="12.75" customHeight="1">
      <c r="A237" s="87"/>
      <c r="B237" s="28"/>
      <c r="C237" s="28"/>
      <c r="D237" s="28" t="s">
        <v>275</v>
      </c>
      <c r="E237" s="137"/>
      <c r="F237" s="28"/>
      <c r="G237" s="28"/>
      <c r="H237" s="259" t="str">
        <f>+"El costo del consumo de alimento terminado y complementos alimenticios de una gallina en el mes es de $"&amp;VALUE(D240)&amp;"."</f>
        <v>El costo del consumo de alimento terminado y complementos alimenticios de una gallina en el mes es de $0.</v>
      </c>
      <c r="I237" s="259"/>
      <c r="J237" s="259"/>
      <c r="K237" s="28"/>
      <c r="L237" s="31"/>
      <c r="M237" s="31"/>
      <c r="N237" s="82"/>
    </row>
    <row r="238" spans="1:14">
      <c r="A238" s="87"/>
      <c r="B238" s="28"/>
      <c r="C238" s="28"/>
      <c r="D238" s="28" t="s">
        <v>276</v>
      </c>
      <c r="E238" s="137"/>
      <c r="F238" s="28"/>
      <c r="G238" s="28"/>
      <c r="H238" s="259"/>
      <c r="I238" s="259"/>
      <c r="J238" s="259"/>
      <c r="K238" s="28"/>
      <c r="L238" s="31"/>
      <c r="M238" s="31"/>
      <c r="N238" s="82"/>
    </row>
    <row r="239" spans="1:14" ht="12.75" customHeight="1">
      <c r="A239" s="87"/>
      <c r="B239" s="28"/>
      <c r="C239" s="28"/>
      <c r="D239" s="28"/>
      <c r="E239" s="28"/>
      <c r="F239" s="28"/>
      <c r="G239" s="28"/>
      <c r="H239" s="259"/>
      <c r="I239" s="259"/>
      <c r="J239" s="259"/>
      <c r="K239" s="28"/>
      <c r="L239" s="31"/>
      <c r="M239" s="31"/>
      <c r="N239" s="82"/>
    </row>
    <row r="240" spans="1:14">
      <c r="A240" s="116" t="s">
        <v>295</v>
      </c>
      <c r="B240" s="84"/>
      <c r="C240" s="28" t="s">
        <v>221</v>
      </c>
      <c r="D240" s="136">
        <f>IF(SUM(E233:E238)=0,,AVERAGE(E233:E238))</f>
        <v>0</v>
      </c>
      <c r="E240" s="93"/>
      <c r="F240" s="92"/>
      <c r="G240" s="92"/>
      <c r="H240" s="259"/>
      <c r="I240" s="259"/>
      <c r="J240" s="259"/>
      <c r="K240" s="28"/>
      <c r="L240" s="117"/>
      <c r="M240" s="117"/>
      <c r="N240" s="118"/>
    </row>
    <row r="241" spans="1:14">
      <c r="A241" s="115"/>
      <c r="B241" s="84"/>
      <c r="C241" s="28"/>
      <c r="D241" s="93"/>
      <c r="E241" s="93"/>
      <c r="F241" s="32"/>
      <c r="G241" s="32"/>
      <c r="H241" s="32"/>
      <c r="I241" s="32"/>
      <c r="J241" s="32"/>
      <c r="K241" s="113"/>
      <c r="L241" s="117"/>
      <c r="M241" s="117"/>
      <c r="N241" s="118"/>
    </row>
    <row r="242" spans="1:14">
      <c r="A242" s="87"/>
      <c r="B242" s="28"/>
      <c r="C242" s="28"/>
      <c r="D242" s="92"/>
      <c r="E242" s="182"/>
      <c r="F242" s="45"/>
      <c r="G242" s="45"/>
      <c r="H242" s="45"/>
      <c r="I242" s="45"/>
      <c r="J242" s="45"/>
      <c r="K242" s="45"/>
      <c r="L242" s="31"/>
      <c r="M242" s="31"/>
      <c r="N242" s="82"/>
    </row>
    <row r="243" spans="1:14">
      <c r="A243" s="87"/>
      <c r="B243" s="28"/>
      <c r="C243" s="28"/>
      <c r="D243" s="32"/>
      <c r="E243" s="34"/>
      <c r="F243" s="45"/>
      <c r="G243" s="45"/>
      <c r="H243" s="45"/>
      <c r="I243" s="45"/>
      <c r="J243" s="45"/>
      <c r="K243" s="45"/>
      <c r="L243" s="28"/>
      <c r="M243" s="28"/>
      <c r="N243" s="79"/>
    </row>
    <row r="244" spans="1:14" ht="12.75" customHeight="1">
      <c r="A244" s="89" t="s">
        <v>246</v>
      </c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79"/>
    </row>
    <row r="245" spans="1:14">
      <c r="A245" s="47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79"/>
    </row>
    <row r="246" spans="1:14">
      <c r="A246" s="87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79"/>
    </row>
    <row r="247" spans="1:14">
      <c r="A247" s="88" t="s">
        <v>287</v>
      </c>
      <c r="B247" s="31"/>
      <c r="C247" s="31"/>
      <c r="D247" s="31"/>
      <c r="E247" s="28"/>
      <c r="F247" s="28"/>
      <c r="G247" s="28"/>
      <c r="H247" s="28"/>
      <c r="I247" s="28"/>
      <c r="J247" s="28"/>
      <c r="K247" s="28"/>
      <c r="L247" s="249"/>
      <c r="M247" s="249"/>
      <c r="N247" s="81"/>
    </row>
    <row r="248" spans="1:14">
      <c r="A248" s="10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185"/>
      <c r="M248" s="185"/>
      <c r="N248" s="81"/>
    </row>
    <row r="249" spans="1:14" ht="12.75" customHeight="1">
      <c r="A249" s="260" t="s">
        <v>320</v>
      </c>
      <c r="B249" s="261"/>
      <c r="C249" s="261"/>
      <c r="D249" s="262"/>
      <c r="E249" s="262"/>
      <c r="F249" s="262"/>
      <c r="G249" s="184"/>
      <c r="H249" s="184"/>
      <c r="I249" s="184"/>
      <c r="J249" s="184"/>
      <c r="K249" s="28"/>
      <c r="L249" s="45"/>
      <c r="M249" s="28"/>
      <c r="N249" s="79"/>
    </row>
    <row r="250" spans="1:14">
      <c r="A250" s="260"/>
      <c r="B250" s="261"/>
      <c r="C250" s="261"/>
      <c r="D250" s="262"/>
      <c r="E250" s="262"/>
      <c r="F250" s="262"/>
      <c r="G250" s="184"/>
      <c r="H250" s="184"/>
      <c r="I250" s="184"/>
      <c r="J250" s="184"/>
      <c r="K250" s="28"/>
      <c r="L250" s="28"/>
      <c r="M250" s="28"/>
      <c r="N250" s="79"/>
    </row>
    <row r="251" spans="1:14" ht="12.75" customHeight="1">
      <c r="A251" s="186"/>
      <c r="B251" s="187"/>
      <c r="C251" s="187"/>
      <c r="D251" s="188"/>
      <c r="E251" s="188"/>
      <c r="F251" s="188"/>
      <c r="G251" s="188"/>
      <c r="H251" s="188"/>
      <c r="I251" s="188"/>
      <c r="J251" s="188"/>
      <c r="K251" s="28"/>
      <c r="L251" s="28"/>
      <c r="M251" s="28"/>
      <c r="N251" s="79"/>
    </row>
    <row r="252" spans="1:14">
      <c r="A252" s="87"/>
      <c r="B252" s="28"/>
      <c r="C252" s="28"/>
      <c r="D252" s="28"/>
      <c r="E252" s="28" t="s">
        <v>279</v>
      </c>
      <c r="F252" s="28"/>
      <c r="G252" s="28"/>
      <c r="H252" s="28"/>
      <c r="I252" s="28"/>
      <c r="J252" s="28"/>
      <c r="K252" s="28"/>
      <c r="L252" s="28"/>
      <c r="M252" s="28"/>
      <c r="N252" s="79"/>
    </row>
    <row r="253" spans="1:14">
      <c r="A253" s="87"/>
      <c r="B253" s="28"/>
      <c r="C253" s="28"/>
      <c r="D253" s="28" t="s">
        <v>271</v>
      </c>
      <c r="E253" s="137"/>
      <c r="F253" s="28"/>
      <c r="G253" s="28"/>
      <c r="H253" s="28"/>
      <c r="I253" s="28"/>
      <c r="J253" s="28"/>
      <c r="K253" s="28"/>
      <c r="L253" s="28"/>
      <c r="M253" s="28"/>
      <c r="N253" s="79"/>
    </row>
    <row r="254" spans="1:14">
      <c r="A254" s="87"/>
      <c r="B254" s="28"/>
      <c r="C254" s="28"/>
      <c r="D254" s="28" t="s">
        <v>272</v>
      </c>
      <c r="E254" s="137"/>
      <c r="F254" s="28"/>
      <c r="G254" s="28"/>
      <c r="H254" s="28"/>
      <c r="I254" s="28"/>
      <c r="J254" s="28"/>
      <c r="K254" s="28"/>
      <c r="L254" s="28"/>
      <c r="M254" s="28"/>
      <c r="N254" s="79"/>
    </row>
    <row r="255" spans="1:14">
      <c r="A255" s="87"/>
      <c r="B255" s="28"/>
      <c r="C255" s="28"/>
      <c r="D255" s="28" t="s">
        <v>273</v>
      </c>
      <c r="E255" s="137"/>
      <c r="F255" s="28"/>
      <c r="G255" s="28"/>
      <c r="H255" s="28"/>
      <c r="I255" s="28"/>
      <c r="J255" s="28"/>
      <c r="K255" s="28"/>
      <c r="L255" s="28"/>
      <c r="M255" s="28"/>
      <c r="N255" s="79"/>
    </row>
    <row r="256" spans="1:14">
      <c r="A256" s="87"/>
      <c r="B256" s="28"/>
      <c r="C256" s="28"/>
      <c r="D256" s="28" t="s">
        <v>274</v>
      </c>
      <c r="E256" s="137"/>
      <c r="F256" s="28"/>
      <c r="G256" s="28"/>
      <c r="H256" s="140" t="s">
        <v>324</v>
      </c>
      <c r="I256" s="39"/>
      <c r="J256" s="39"/>
      <c r="K256" s="28"/>
      <c r="L256" s="28" t="s">
        <v>220</v>
      </c>
      <c r="M256" s="28"/>
      <c r="N256" s="79"/>
    </row>
    <row r="257" spans="1:14" ht="12.75" customHeight="1">
      <c r="A257" s="87"/>
      <c r="B257" s="28"/>
      <c r="C257" s="28"/>
      <c r="D257" s="28" t="s">
        <v>275</v>
      </c>
      <c r="E257" s="137"/>
      <c r="F257" s="28"/>
      <c r="G257" s="28"/>
      <c r="H257" s="259" t="str">
        <f>+"El costo del medicamento preventivo para una gallina en el mes es de $"&amp;VALUE(D260)&amp;"."</f>
        <v>El costo del medicamento preventivo para una gallina en el mes es de $0.</v>
      </c>
      <c r="I257" s="259"/>
      <c r="J257" s="259"/>
      <c r="K257" s="28"/>
      <c r="L257" s="31"/>
      <c r="M257" s="31"/>
      <c r="N257" s="82"/>
    </row>
    <row r="258" spans="1:14">
      <c r="A258" s="87"/>
      <c r="B258" s="28"/>
      <c r="C258" s="28"/>
      <c r="D258" s="28" t="s">
        <v>276</v>
      </c>
      <c r="E258" s="137"/>
      <c r="F258" s="28"/>
      <c r="G258" s="28"/>
      <c r="H258" s="259"/>
      <c r="I258" s="259"/>
      <c r="J258" s="259"/>
      <c r="K258" s="28"/>
      <c r="L258" s="31"/>
      <c r="M258" s="31"/>
      <c r="N258" s="82"/>
    </row>
    <row r="259" spans="1:14" ht="12.75" customHeight="1">
      <c r="A259" s="87"/>
      <c r="B259" s="28"/>
      <c r="C259" s="28"/>
      <c r="D259" s="28"/>
      <c r="E259" s="28"/>
      <c r="F259" s="28"/>
      <c r="G259" s="28"/>
      <c r="H259" s="259"/>
      <c r="I259" s="259"/>
      <c r="J259" s="259"/>
      <c r="K259" s="28"/>
      <c r="L259" s="31"/>
      <c r="M259" s="31"/>
      <c r="N259" s="82"/>
    </row>
    <row r="260" spans="1:14">
      <c r="A260" s="116" t="s">
        <v>296</v>
      </c>
      <c r="B260" s="93"/>
      <c r="C260" s="28" t="s">
        <v>221</v>
      </c>
      <c r="D260" s="136">
        <f>IF(SUM(E253:E258)=0,,AVERAGE(E253:E258))</f>
        <v>0</v>
      </c>
      <c r="E260" s="93"/>
      <c r="F260" s="33"/>
      <c r="G260" s="33"/>
      <c r="H260" s="259"/>
      <c r="I260" s="259"/>
      <c r="J260" s="259"/>
      <c r="K260" s="28"/>
      <c r="L260" s="31"/>
      <c r="M260" s="31"/>
      <c r="N260" s="82"/>
    </row>
    <row r="261" spans="1:14">
      <c r="A261" s="116"/>
      <c r="B261" s="93"/>
      <c r="C261" s="28"/>
      <c r="D261" s="93"/>
      <c r="E261" s="93"/>
      <c r="F261" s="33"/>
      <c r="G261" s="33"/>
      <c r="H261" s="33"/>
      <c r="I261" s="33"/>
      <c r="J261" s="33"/>
      <c r="K261" s="113"/>
      <c r="L261" s="31"/>
      <c r="M261" s="31"/>
      <c r="N261" s="82"/>
    </row>
    <row r="262" spans="1:14" ht="12.75" customHeight="1">
      <c r="A262" s="87"/>
      <c r="B262" s="28"/>
      <c r="C262" s="28"/>
      <c r="D262" s="182"/>
      <c r="E262" s="182"/>
      <c r="F262" s="182"/>
      <c r="G262" s="182"/>
      <c r="H262" s="182"/>
      <c r="I262" s="182"/>
      <c r="J262" s="182"/>
      <c r="K262" s="48"/>
      <c r="L262" s="31"/>
      <c r="M262" s="31"/>
      <c r="N262" s="82"/>
    </row>
    <row r="263" spans="1:14">
      <c r="A263" s="47"/>
      <c r="B263" s="28"/>
      <c r="C263" s="28"/>
      <c r="D263" s="28"/>
      <c r="E263" s="28"/>
      <c r="F263" s="45"/>
      <c r="G263" s="45"/>
      <c r="H263" s="45"/>
      <c r="I263" s="45"/>
      <c r="J263" s="45"/>
      <c r="K263" s="45"/>
      <c r="L263" s="31"/>
      <c r="M263" s="31"/>
      <c r="N263" s="82"/>
    </row>
    <row r="264" spans="1:14">
      <c r="A264" s="89" t="s">
        <v>246</v>
      </c>
      <c r="B264" s="39"/>
      <c r="C264" s="39"/>
      <c r="D264" s="28"/>
      <c r="E264" s="38"/>
      <c r="F264" s="45"/>
      <c r="G264" s="45"/>
      <c r="H264" s="45"/>
      <c r="I264" s="45"/>
      <c r="J264" s="45"/>
      <c r="K264" s="45"/>
      <c r="L264" s="39"/>
      <c r="M264" s="39"/>
      <c r="N264" s="80"/>
    </row>
    <row r="265" spans="1:14">
      <c r="A265" s="91"/>
      <c r="B265" s="39"/>
      <c r="C265" s="39"/>
      <c r="D265" s="28"/>
      <c r="E265" s="38"/>
      <c r="F265" s="33"/>
      <c r="G265" s="33"/>
      <c r="H265" s="33"/>
      <c r="I265" s="33"/>
      <c r="J265" s="33"/>
      <c r="K265" s="83"/>
      <c r="L265" s="39"/>
      <c r="M265" s="39"/>
      <c r="N265" s="80"/>
    </row>
    <row r="266" spans="1:14">
      <c r="A266" s="91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80"/>
    </row>
    <row r="267" spans="1:14">
      <c r="A267" s="88" t="s">
        <v>286</v>
      </c>
      <c r="B267" s="31"/>
      <c r="C267" s="31"/>
      <c r="D267" s="31"/>
      <c r="E267" s="28"/>
      <c r="F267" s="28"/>
      <c r="G267" s="28"/>
      <c r="H267" s="28"/>
      <c r="I267" s="28"/>
      <c r="J267" s="28"/>
      <c r="K267" s="28"/>
      <c r="L267" s="249"/>
      <c r="M267" s="249"/>
      <c r="N267" s="81"/>
    </row>
    <row r="268" spans="1:14">
      <c r="A268" s="10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185"/>
      <c r="M268" s="185"/>
      <c r="N268" s="81"/>
    </row>
    <row r="269" spans="1:14" ht="12.75" customHeight="1">
      <c r="A269" s="260" t="s">
        <v>321</v>
      </c>
      <c r="B269" s="261"/>
      <c r="C269" s="261"/>
      <c r="D269" s="262"/>
      <c r="E269" s="262"/>
      <c r="F269" s="262"/>
      <c r="G269" s="184"/>
      <c r="H269" s="184"/>
      <c r="I269" s="184"/>
      <c r="J269" s="184"/>
      <c r="K269" s="28"/>
      <c r="L269" s="45"/>
      <c r="M269" s="28"/>
      <c r="N269" s="79"/>
    </row>
    <row r="270" spans="1:14">
      <c r="A270" s="260"/>
      <c r="B270" s="261"/>
      <c r="C270" s="261"/>
      <c r="D270" s="262"/>
      <c r="E270" s="262"/>
      <c r="F270" s="262"/>
      <c r="G270" s="184"/>
      <c r="H270" s="184"/>
      <c r="I270" s="184"/>
      <c r="J270" s="184"/>
      <c r="K270" s="28"/>
      <c r="L270" s="28"/>
      <c r="M270" s="28"/>
      <c r="N270" s="79"/>
    </row>
    <row r="271" spans="1:14" ht="12.75" customHeight="1">
      <c r="A271" s="186"/>
      <c r="B271" s="187"/>
      <c r="C271" s="187"/>
      <c r="D271" s="188"/>
      <c r="E271" s="188"/>
      <c r="F271" s="188"/>
      <c r="G271" s="188"/>
      <c r="H271" s="188"/>
      <c r="I271" s="188"/>
      <c r="J271" s="188"/>
      <c r="K271" s="28"/>
      <c r="L271" s="28"/>
      <c r="M271" s="28"/>
      <c r="N271" s="79"/>
    </row>
    <row r="272" spans="1:14">
      <c r="A272" s="87"/>
      <c r="B272" s="28"/>
      <c r="C272" s="28"/>
      <c r="D272" s="28"/>
      <c r="E272" s="28" t="s">
        <v>280</v>
      </c>
      <c r="F272" s="28"/>
      <c r="G272" s="28"/>
      <c r="H272" s="28"/>
      <c r="I272" s="28"/>
      <c r="J272" s="28"/>
      <c r="K272" s="28"/>
      <c r="L272" s="28"/>
      <c r="M272" s="28"/>
      <c r="N272" s="79"/>
    </row>
    <row r="273" spans="1:14">
      <c r="A273" s="87"/>
      <c r="B273" s="28"/>
      <c r="C273" s="28"/>
      <c r="D273" s="28" t="s">
        <v>271</v>
      </c>
      <c r="E273" s="137"/>
      <c r="F273" s="28"/>
      <c r="G273" s="28"/>
      <c r="H273" s="28"/>
      <c r="I273" s="28"/>
      <c r="J273" s="28"/>
      <c r="K273" s="28"/>
      <c r="L273" s="28"/>
      <c r="M273" s="28"/>
      <c r="N273" s="79"/>
    </row>
    <row r="274" spans="1:14">
      <c r="A274" s="87"/>
      <c r="B274" s="28"/>
      <c r="C274" s="28"/>
      <c r="D274" s="28" t="s">
        <v>272</v>
      </c>
      <c r="E274" s="137"/>
      <c r="F274" s="28"/>
      <c r="G274" s="28"/>
      <c r="H274" s="28"/>
      <c r="I274" s="28"/>
      <c r="J274" s="28"/>
      <c r="K274" s="28"/>
      <c r="L274" s="28"/>
      <c r="M274" s="28"/>
      <c r="N274" s="79"/>
    </row>
    <row r="275" spans="1:14">
      <c r="A275" s="87"/>
      <c r="B275" s="28"/>
      <c r="C275" s="28"/>
      <c r="D275" s="28" t="s">
        <v>273</v>
      </c>
      <c r="E275" s="137"/>
      <c r="F275" s="28"/>
      <c r="G275" s="28"/>
      <c r="H275" s="28"/>
      <c r="I275" s="28"/>
      <c r="J275" s="28"/>
      <c r="K275" s="28"/>
      <c r="L275" s="28"/>
      <c r="M275" s="28"/>
      <c r="N275" s="79"/>
    </row>
    <row r="276" spans="1:14">
      <c r="A276" s="87"/>
      <c r="B276" s="28"/>
      <c r="C276" s="28"/>
      <c r="D276" s="28" t="s">
        <v>274</v>
      </c>
      <c r="E276" s="137"/>
      <c r="F276" s="28"/>
      <c r="G276" s="28"/>
      <c r="H276" s="140" t="s">
        <v>324</v>
      </c>
      <c r="I276" s="39"/>
      <c r="J276" s="39"/>
      <c r="K276" s="28"/>
      <c r="L276" s="28" t="s">
        <v>220</v>
      </c>
      <c r="M276" s="28"/>
      <c r="N276" s="79"/>
    </row>
    <row r="277" spans="1:14" ht="12.75" customHeight="1">
      <c r="A277" s="87"/>
      <c r="B277" s="28"/>
      <c r="C277" s="28"/>
      <c r="D277" s="28" t="s">
        <v>275</v>
      </c>
      <c r="E277" s="137"/>
      <c r="F277" s="28"/>
      <c r="G277" s="28"/>
      <c r="H277" s="259" t="str">
        <f>+"El costo del material veterinario para una gallina en el mes es de $"&amp;VALUE(D280)&amp;"."</f>
        <v>El costo del material veterinario para una gallina en el mes es de $0.</v>
      </c>
      <c r="I277" s="259"/>
      <c r="J277" s="259"/>
      <c r="K277" s="28"/>
      <c r="L277" s="31"/>
      <c r="M277" s="31"/>
      <c r="N277" s="82"/>
    </row>
    <row r="278" spans="1:14">
      <c r="A278" s="87"/>
      <c r="B278" s="28"/>
      <c r="C278" s="28"/>
      <c r="D278" s="28" t="s">
        <v>276</v>
      </c>
      <c r="E278" s="137"/>
      <c r="F278" s="28"/>
      <c r="G278" s="28"/>
      <c r="H278" s="259"/>
      <c r="I278" s="259"/>
      <c r="J278" s="259"/>
      <c r="K278" s="28"/>
      <c r="L278" s="31"/>
      <c r="M278" s="31"/>
      <c r="N278" s="82"/>
    </row>
    <row r="279" spans="1:14" ht="12.75" customHeight="1">
      <c r="A279" s="87"/>
      <c r="B279" s="28"/>
      <c r="C279" s="28"/>
      <c r="D279" s="28"/>
      <c r="E279" s="28"/>
      <c r="F279" s="28"/>
      <c r="G279" s="28"/>
      <c r="H279" s="259"/>
      <c r="I279" s="259"/>
      <c r="J279" s="259"/>
      <c r="K279" s="28"/>
      <c r="L279" s="31"/>
      <c r="M279" s="31"/>
      <c r="N279" s="82"/>
    </row>
    <row r="280" spans="1:14">
      <c r="A280" s="116" t="s">
        <v>297</v>
      </c>
      <c r="B280" s="93"/>
      <c r="C280" s="28" t="s">
        <v>221</v>
      </c>
      <c r="D280" s="93">
        <f>IF(SUM(E273:E278)=0,,AVERAGE(E273:E278))</f>
        <v>0</v>
      </c>
      <c r="E280" s="93"/>
      <c r="F280" s="33"/>
      <c r="G280" s="33"/>
      <c r="H280" s="259"/>
      <c r="I280" s="259"/>
      <c r="J280" s="259"/>
      <c r="K280" s="28"/>
      <c r="L280" s="31"/>
      <c r="M280" s="31"/>
      <c r="N280" s="82"/>
    </row>
    <row r="281" spans="1:14">
      <c r="A281" s="116"/>
      <c r="B281" s="93"/>
      <c r="C281" s="28"/>
      <c r="D281" s="93"/>
      <c r="E281" s="93"/>
      <c r="F281" s="33"/>
      <c r="G281" s="33"/>
      <c r="H281" s="33"/>
      <c r="I281" s="33"/>
      <c r="J281" s="33"/>
      <c r="K281" s="113"/>
      <c r="L281" s="31"/>
      <c r="M281" s="31"/>
      <c r="N281" s="82"/>
    </row>
    <row r="282" spans="1:14" ht="12.75" customHeight="1">
      <c r="A282" s="87"/>
      <c r="B282" s="28"/>
      <c r="C282" s="28"/>
      <c r="D282" s="182"/>
      <c r="E282" s="182"/>
      <c r="F282" s="182"/>
      <c r="G282" s="182"/>
      <c r="H282" s="182"/>
      <c r="I282" s="182"/>
      <c r="J282" s="182"/>
      <c r="K282" s="48"/>
      <c r="L282" s="31"/>
      <c r="M282" s="31"/>
      <c r="N282" s="82"/>
    </row>
    <row r="283" spans="1:14">
      <c r="A283" s="47"/>
      <c r="B283" s="28"/>
      <c r="C283" s="28"/>
      <c r="D283" s="28"/>
      <c r="E283" s="28"/>
      <c r="F283" s="45"/>
      <c r="G283" s="45"/>
      <c r="H283" s="45"/>
      <c r="I283" s="45"/>
      <c r="J283" s="45"/>
      <c r="K283" s="45"/>
      <c r="L283" s="31"/>
      <c r="M283" s="31"/>
      <c r="N283" s="82"/>
    </row>
    <row r="284" spans="1:14" ht="12.75" customHeight="1">
      <c r="A284" s="89" t="s">
        <v>246</v>
      </c>
      <c r="B284" s="39"/>
      <c r="C284" s="39"/>
      <c r="D284" s="28"/>
      <c r="E284" s="38"/>
      <c r="F284" s="45"/>
      <c r="G284" s="45"/>
      <c r="H284" s="45"/>
      <c r="I284" s="45"/>
      <c r="J284" s="45"/>
      <c r="K284" s="45"/>
      <c r="L284" s="39"/>
      <c r="M284" s="39"/>
      <c r="N284" s="80"/>
    </row>
    <row r="285" spans="1:14">
      <c r="A285" s="91"/>
      <c r="B285" s="39"/>
      <c r="C285" s="39"/>
      <c r="D285" s="28"/>
      <c r="E285" s="38"/>
      <c r="F285" s="33"/>
      <c r="G285" s="33"/>
      <c r="H285" s="33"/>
      <c r="I285" s="33"/>
      <c r="J285" s="33"/>
      <c r="K285" s="83"/>
      <c r="L285" s="39"/>
      <c r="M285" s="39"/>
      <c r="N285" s="80"/>
    </row>
    <row r="286" spans="1:14">
      <c r="A286" s="91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80"/>
    </row>
    <row r="287" spans="1:14">
      <c r="A287" s="88" t="s">
        <v>288</v>
      </c>
      <c r="B287" s="31"/>
      <c r="C287" s="31"/>
      <c r="D287" s="31"/>
      <c r="E287" s="28"/>
      <c r="F287" s="28"/>
      <c r="G287" s="28"/>
      <c r="H287" s="28"/>
      <c r="I287" s="28"/>
      <c r="J287" s="28"/>
      <c r="K287" s="28"/>
      <c r="L287" s="249"/>
      <c r="M287" s="249"/>
      <c r="N287" s="81"/>
    </row>
    <row r="288" spans="1:14">
      <c r="A288" s="10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185"/>
      <c r="M288" s="185"/>
      <c r="N288" s="81"/>
    </row>
    <row r="289" spans="1:14" ht="12.75" customHeight="1">
      <c r="A289" s="260" t="s">
        <v>322</v>
      </c>
      <c r="B289" s="261"/>
      <c r="C289" s="261"/>
      <c r="D289" s="262"/>
      <c r="E289" s="262"/>
      <c r="F289" s="262"/>
      <c r="G289" s="184"/>
      <c r="H289" s="184"/>
      <c r="I289" s="184"/>
      <c r="J289" s="184"/>
      <c r="K289" s="28"/>
      <c r="L289" s="45"/>
      <c r="M289" s="28"/>
      <c r="N289" s="79"/>
    </row>
    <row r="290" spans="1:14">
      <c r="A290" s="260"/>
      <c r="B290" s="261"/>
      <c r="C290" s="261"/>
      <c r="D290" s="262"/>
      <c r="E290" s="262"/>
      <c r="F290" s="262"/>
      <c r="G290" s="184"/>
      <c r="H290" s="184"/>
      <c r="I290" s="184"/>
      <c r="J290" s="184"/>
      <c r="K290" s="28"/>
      <c r="L290" s="28"/>
      <c r="M290" s="28"/>
      <c r="N290" s="79"/>
    </row>
    <row r="291" spans="1:14" ht="12.75" customHeight="1">
      <c r="A291" s="186"/>
      <c r="B291" s="187"/>
      <c r="C291" s="187"/>
      <c r="D291" s="188"/>
      <c r="E291" s="188"/>
      <c r="F291" s="188"/>
      <c r="G291" s="188"/>
      <c r="H291" s="188"/>
      <c r="I291" s="188"/>
      <c r="J291" s="188"/>
      <c r="K291" s="28"/>
      <c r="L291" s="28"/>
      <c r="M291" s="28"/>
      <c r="N291" s="79"/>
    </row>
    <row r="292" spans="1:14" s="123" customFormat="1">
      <c r="A292" s="87"/>
      <c r="B292" s="28"/>
      <c r="C292" s="28"/>
      <c r="D292" s="28"/>
      <c r="E292" s="28" t="s">
        <v>289</v>
      </c>
      <c r="F292" s="28"/>
      <c r="G292" s="28"/>
      <c r="H292" s="28"/>
      <c r="I292" s="28"/>
      <c r="J292" s="28"/>
      <c r="K292" s="28"/>
      <c r="L292" s="28"/>
      <c r="M292" s="28"/>
      <c r="N292" s="79"/>
    </row>
    <row r="293" spans="1:14">
      <c r="A293" s="87"/>
      <c r="B293" s="28"/>
      <c r="C293" s="28"/>
      <c r="D293" s="28" t="s">
        <v>271</v>
      </c>
      <c r="E293" s="137"/>
      <c r="F293" s="28"/>
      <c r="G293" s="28"/>
      <c r="H293" s="28"/>
      <c r="I293" s="28"/>
      <c r="J293" s="28"/>
      <c r="K293" s="28"/>
      <c r="L293" s="28"/>
      <c r="M293" s="28"/>
      <c r="N293" s="79"/>
    </row>
    <row r="294" spans="1:14">
      <c r="A294" s="87"/>
      <c r="B294" s="28"/>
      <c r="C294" s="28"/>
      <c r="D294" s="28" t="s">
        <v>272</v>
      </c>
      <c r="E294" s="137"/>
      <c r="F294" s="28"/>
      <c r="G294" s="28"/>
      <c r="H294" s="28"/>
      <c r="I294" s="28"/>
      <c r="J294" s="28"/>
      <c r="K294" s="28"/>
      <c r="L294" s="28"/>
      <c r="M294" s="28"/>
      <c r="N294" s="79"/>
    </row>
    <row r="295" spans="1:14">
      <c r="A295" s="87"/>
      <c r="B295" s="28"/>
      <c r="C295" s="28"/>
      <c r="D295" s="28" t="s">
        <v>273</v>
      </c>
      <c r="E295" s="137"/>
      <c r="F295" s="28"/>
      <c r="G295" s="28"/>
      <c r="H295" s="28"/>
      <c r="I295" s="28"/>
      <c r="J295" s="28"/>
      <c r="K295" s="28"/>
      <c r="L295" s="28"/>
      <c r="M295" s="28"/>
      <c r="N295" s="79"/>
    </row>
    <row r="296" spans="1:14">
      <c r="A296" s="87"/>
      <c r="B296" s="28"/>
      <c r="C296" s="28"/>
      <c r="D296" s="28" t="s">
        <v>274</v>
      </c>
      <c r="E296" s="137"/>
      <c r="F296" s="28"/>
      <c r="G296" s="28"/>
      <c r="H296" s="140" t="s">
        <v>324</v>
      </c>
      <c r="I296" s="39"/>
      <c r="J296" s="39"/>
      <c r="K296" s="28"/>
      <c r="L296" s="28" t="s">
        <v>220</v>
      </c>
      <c r="M296" s="28"/>
      <c r="N296" s="79"/>
    </row>
    <row r="297" spans="1:14" ht="12.75" customHeight="1">
      <c r="A297" s="87"/>
      <c r="B297" s="28"/>
      <c r="C297" s="28"/>
      <c r="D297" s="28" t="s">
        <v>275</v>
      </c>
      <c r="E297" s="137"/>
      <c r="F297" s="28"/>
      <c r="G297" s="28"/>
      <c r="H297" s="259" t="str">
        <f>+"Los gasto directos para una gallina en el mes es de $"&amp;VALUE(D300)&amp;"."</f>
        <v>Los gasto directos para una gallina en el mes es de $0.</v>
      </c>
      <c r="I297" s="259"/>
      <c r="J297" s="259"/>
      <c r="K297" s="28"/>
      <c r="L297" s="31"/>
      <c r="M297" s="31"/>
      <c r="N297" s="82"/>
    </row>
    <row r="298" spans="1:14">
      <c r="A298" s="87"/>
      <c r="B298" s="28"/>
      <c r="C298" s="28"/>
      <c r="D298" s="28" t="s">
        <v>276</v>
      </c>
      <c r="E298" s="137"/>
      <c r="F298" s="28"/>
      <c r="G298" s="28"/>
      <c r="H298" s="259"/>
      <c r="I298" s="259"/>
      <c r="J298" s="259"/>
      <c r="K298" s="28"/>
      <c r="L298" s="31"/>
      <c r="M298" s="31"/>
      <c r="N298" s="82"/>
    </row>
    <row r="299" spans="1:14" ht="12.75" customHeight="1">
      <c r="A299" s="87"/>
      <c r="B299" s="28"/>
      <c r="C299" s="28"/>
      <c r="D299" s="28"/>
      <c r="E299" s="28"/>
      <c r="F299" s="28"/>
      <c r="G299" s="28"/>
      <c r="H299" s="259"/>
      <c r="I299" s="259"/>
      <c r="J299" s="259"/>
      <c r="K299" s="28"/>
      <c r="L299" s="31"/>
      <c r="M299" s="31"/>
      <c r="N299" s="82"/>
    </row>
    <row r="300" spans="1:14">
      <c r="A300" s="263" t="s">
        <v>288</v>
      </c>
      <c r="B300" s="264"/>
      <c r="C300" s="28" t="s">
        <v>221</v>
      </c>
      <c r="D300" s="136">
        <f>IF(SUM(E293:E298)=0,,AVERAGE(E293:E298))</f>
        <v>0</v>
      </c>
      <c r="E300" s="93"/>
      <c r="F300" s="33"/>
      <c r="G300" s="33"/>
      <c r="H300" s="259"/>
      <c r="I300" s="259"/>
      <c r="J300" s="259"/>
      <c r="K300" s="28"/>
      <c r="L300" s="31"/>
      <c r="M300" s="31"/>
      <c r="N300" s="82"/>
    </row>
    <row r="301" spans="1:14">
      <c r="A301" s="87"/>
      <c r="B301" s="28"/>
      <c r="C301" s="28"/>
      <c r="D301" s="93"/>
      <c r="E301" s="93"/>
      <c r="F301" s="33"/>
      <c r="G301" s="33"/>
      <c r="H301" s="33"/>
      <c r="I301" s="33"/>
      <c r="J301" s="33"/>
      <c r="K301" s="113"/>
      <c r="L301" s="31"/>
      <c r="M301" s="31"/>
      <c r="N301" s="82"/>
    </row>
    <row r="302" spans="1:14">
      <c r="A302" s="87"/>
      <c r="B302" s="28"/>
      <c r="C302" s="28"/>
      <c r="D302" s="182"/>
      <c r="E302" s="182"/>
      <c r="F302" s="182"/>
      <c r="G302" s="182"/>
      <c r="H302" s="182"/>
      <c r="I302" s="182"/>
      <c r="J302" s="182"/>
      <c r="K302" s="48"/>
      <c r="L302" s="31"/>
      <c r="M302" s="31"/>
      <c r="N302" s="82"/>
    </row>
    <row r="303" spans="1:14">
      <c r="A303" s="47"/>
      <c r="B303" s="28"/>
      <c r="C303" s="28"/>
      <c r="D303" s="28"/>
      <c r="E303" s="28"/>
      <c r="F303" s="45"/>
      <c r="G303" s="45"/>
      <c r="H303" s="45"/>
      <c r="I303" s="45"/>
      <c r="J303" s="45"/>
      <c r="K303" s="45"/>
      <c r="L303" s="28"/>
      <c r="M303" s="28"/>
      <c r="N303" s="79"/>
    </row>
    <row r="304" spans="1:14" ht="12.75" customHeight="1">
      <c r="A304" s="89" t="s">
        <v>246</v>
      </c>
      <c r="B304" s="39"/>
      <c r="C304" s="39"/>
      <c r="D304" s="28"/>
      <c r="E304" s="38"/>
      <c r="F304" s="45"/>
      <c r="G304" s="45"/>
      <c r="H304" s="45"/>
      <c r="I304" s="45"/>
      <c r="J304" s="45"/>
      <c r="K304" s="45"/>
      <c r="L304" s="39"/>
      <c r="M304" s="39"/>
      <c r="N304" s="80"/>
    </row>
    <row r="305" spans="1:14">
      <c r="A305" s="91"/>
      <c r="B305" s="39"/>
      <c r="C305" s="39"/>
      <c r="D305" s="28"/>
      <c r="E305" s="38"/>
      <c r="F305" s="33"/>
      <c r="G305" s="33"/>
      <c r="H305" s="33"/>
      <c r="I305" s="33"/>
      <c r="J305" s="33"/>
      <c r="K305" s="83"/>
      <c r="L305" s="39"/>
      <c r="M305" s="39"/>
      <c r="N305" s="80"/>
    </row>
    <row r="306" spans="1:14">
      <c r="A306" s="91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80"/>
    </row>
    <row r="307" spans="1:14">
      <c r="A307" s="88" t="s">
        <v>290</v>
      </c>
      <c r="B307" s="31"/>
      <c r="C307" s="31"/>
      <c r="D307" s="31"/>
      <c r="E307" s="28"/>
      <c r="F307" s="28"/>
      <c r="G307" s="28"/>
      <c r="H307" s="28"/>
      <c r="I307" s="28"/>
      <c r="J307" s="28"/>
      <c r="K307" s="28"/>
      <c r="L307" s="249"/>
      <c r="M307" s="249"/>
      <c r="N307" s="81"/>
    </row>
    <row r="308" spans="1:14">
      <c r="A308" s="10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185"/>
      <c r="M308" s="185"/>
      <c r="N308" s="81"/>
    </row>
    <row r="309" spans="1:14" ht="12.75" customHeight="1">
      <c r="A309" s="260" t="s">
        <v>323</v>
      </c>
      <c r="B309" s="261"/>
      <c r="C309" s="261"/>
      <c r="D309" s="262"/>
      <c r="E309" s="262"/>
      <c r="F309" s="262"/>
      <c r="G309" s="184"/>
      <c r="H309" s="184"/>
      <c r="I309" s="184"/>
      <c r="J309" s="184"/>
      <c r="K309" s="28"/>
      <c r="L309" s="28"/>
      <c r="M309" s="28"/>
      <c r="N309" s="79"/>
    </row>
    <row r="310" spans="1:14">
      <c r="A310" s="260"/>
      <c r="B310" s="261"/>
      <c r="C310" s="261"/>
      <c r="D310" s="262"/>
      <c r="E310" s="262"/>
      <c r="F310" s="262"/>
      <c r="G310" s="184"/>
      <c r="H310" s="184"/>
      <c r="I310" s="184"/>
      <c r="J310" s="184"/>
      <c r="K310" s="28"/>
      <c r="L310" s="28"/>
      <c r="M310" s="28"/>
      <c r="N310" s="79"/>
    </row>
    <row r="311" spans="1:14">
      <c r="A311" s="186"/>
      <c r="B311" s="187"/>
      <c r="C311" s="187"/>
      <c r="D311" s="188"/>
      <c r="E311" s="188"/>
      <c r="F311" s="188"/>
      <c r="G311" s="188"/>
      <c r="H311" s="188"/>
      <c r="I311" s="188"/>
      <c r="J311" s="188"/>
      <c r="K311" s="28"/>
      <c r="L311" s="28"/>
      <c r="M311" s="28"/>
      <c r="N311" s="79"/>
    </row>
    <row r="312" spans="1:14">
      <c r="A312" s="87"/>
      <c r="B312" s="28"/>
      <c r="C312" s="28"/>
      <c r="D312" s="28"/>
      <c r="E312" s="28" t="s">
        <v>291</v>
      </c>
      <c r="F312" s="28"/>
      <c r="G312" s="28"/>
      <c r="H312" s="28"/>
      <c r="I312" s="28"/>
      <c r="J312" s="28"/>
      <c r="K312" s="28"/>
      <c r="L312" s="28"/>
      <c r="M312" s="28"/>
      <c r="N312" s="79"/>
    </row>
    <row r="313" spans="1:14">
      <c r="A313" s="87"/>
      <c r="B313" s="28"/>
      <c r="C313" s="28"/>
      <c r="D313" s="28" t="s">
        <v>271</v>
      </c>
      <c r="E313" s="137"/>
      <c r="F313" s="28"/>
      <c r="G313" s="28"/>
      <c r="H313" s="28"/>
      <c r="I313" s="28"/>
      <c r="J313" s="28"/>
      <c r="K313" s="28"/>
      <c r="L313" s="28"/>
      <c r="M313" s="28"/>
      <c r="N313" s="79"/>
    </row>
    <row r="314" spans="1:14">
      <c r="A314" s="87"/>
      <c r="B314" s="28"/>
      <c r="C314" s="28"/>
      <c r="D314" s="28" t="s">
        <v>272</v>
      </c>
      <c r="E314" s="137"/>
      <c r="F314" s="28"/>
      <c r="G314" s="28"/>
      <c r="H314" s="28"/>
      <c r="I314" s="28"/>
      <c r="J314" s="28"/>
      <c r="K314" s="28"/>
      <c r="L314" s="28" t="s">
        <v>220</v>
      </c>
      <c r="M314" s="28"/>
      <c r="N314" s="79"/>
    </row>
    <row r="315" spans="1:14" ht="12.75" customHeight="1">
      <c r="A315" s="87"/>
      <c r="B315" s="28"/>
      <c r="C315" s="28"/>
      <c r="D315" s="28" t="s">
        <v>273</v>
      </c>
      <c r="E315" s="137"/>
      <c r="F315" s="28"/>
      <c r="G315" s="28"/>
      <c r="H315" s="28"/>
      <c r="I315" s="28"/>
      <c r="J315" s="28"/>
      <c r="K315" s="28"/>
      <c r="L315" s="31"/>
      <c r="M315" s="31"/>
      <c r="N315" s="82"/>
    </row>
    <row r="316" spans="1:14">
      <c r="A316" s="87"/>
      <c r="B316" s="28"/>
      <c r="C316" s="28"/>
      <c r="D316" s="28" t="s">
        <v>274</v>
      </c>
      <c r="E316" s="137"/>
      <c r="F316" s="28"/>
      <c r="G316" s="28"/>
      <c r="H316" s="140" t="s">
        <v>324</v>
      </c>
      <c r="I316" s="39"/>
      <c r="J316" s="39"/>
      <c r="K316" s="28"/>
      <c r="L316" s="31"/>
      <c r="M316" s="31"/>
      <c r="N316" s="82"/>
    </row>
    <row r="317" spans="1:14" ht="12.75" customHeight="1">
      <c r="A317" s="87"/>
      <c r="B317" s="28"/>
      <c r="C317" s="28"/>
      <c r="D317" s="28" t="s">
        <v>275</v>
      </c>
      <c r="E317" s="137"/>
      <c r="F317" s="28"/>
      <c r="G317" s="28"/>
      <c r="H317" s="259" t="str">
        <f>+"Los sueldos y prestaciones para una gallina en el mes es de $"&amp;VALUE(D320)&amp;"."</f>
        <v>Los sueldos y prestaciones para una gallina en el mes es de $0.</v>
      </c>
      <c r="I317" s="259"/>
      <c r="J317" s="259"/>
      <c r="K317" s="28"/>
      <c r="L317" s="31"/>
      <c r="M317" s="31"/>
      <c r="N317" s="82"/>
    </row>
    <row r="318" spans="1:14">
      <c r="A318" s="87"/>
      <c r="B318" s="28"/>
      <c r="C318" s="28"/>
      <c r="D318" s="28" t="s">
        <v>276</v>
      </c>
      <c r="E318" s="137"/>
      <c r="F318" s="28"/>
      <c r="G318" s="28"/>
      <c r="H318" s="259"/>
      <c r="I318" s="259"/>
      <c r="J318" s="259"/>
      <c r="K318" s="28"/>
      <c r="L318" s="31"/>
      <c r="M318" s="31"/>
      <c r="N318" s="82"/>
    </row>
    <row r="319" spans="1:14">
      <c r="A319" s="87"/>
      <c r="B319" s="28"/>
      <c r="C319" s="28"/>
      <c r="D319" s="28"/>
      <c r="E319" s="28"/>
      <c r="F319" s="28"/>
      <c r="G319" s="28"/>
      <c r="H319" s="259"/>
      <c r="I319" s="259"/>
      <c r="J319" s="259"/>
      <c r="K319" s="28"/>
      <c r="L319" s="31"/>
      <c r="M319" s="31"/>
      <c r="N319" s="82"/>
    </row>
    <row r="320" spans="1:14">
      <c r="A320" s="263" t="s">
        <v>290</v>
      </c>
      <c r="B320" s="264"/>
      <c r="C320" s="28" t="s">
        <v>221</v>
      </c>
      <c r="D320" s="136">
        <f>IF(SUM(E313:E318)=0,,AVERAGE(E313:E318))</f>
        <v>0</v>
      </c>
      <c r="E320" s="93"/>
      <c r="F320" s="33"/>
      <c r="G320" s="33"/>
      <c r="H320" s="259"/>
      <c r="I320" s="259"/>
      <c r="J320" s="259"/>
      <c r="K320" s="28"/>
      <c r="L320" s="31"/>
      <c r="M320" s="31"/>
      <c r="N320" s="82"/>
    </row>
    <row r="321" spans="1:14" ht="12.75" customHeight="1">
      <c r="A321" s="116"/>
      <c r="B321" s="93"/>
      <c r="C321" s="28"/>
      <c r="D321" s="93"/>
      <c r="E321" s="93"/>
      <c r="F321" s="33"/>
      <c r="G321" s="33"/>
      <c r="H321" s="33"/>
      <c r="I321" s="33"/>
      <c r="J321" s="33"/>
      <c r="K321" s="113"/>
      <c r="L321" s="28"/>
      <c r="M321" s="28"/>
      <c r="N321" s="79"/>
    </row>
    <row r="322" spans="1:14">
      <c r="A322" s="87"/>
      <c r="B322" s="28"/>
      <c r="C322" s="28"/>
      <c r="D322" s="182"/>
      <c r="E322" s="182"/>
      <c r="F322" s="182"/>
      <c r="G322" s="182"/>
      <c r="H322" s="182"/>
      <c r="I322" s="182"/>
      <c r="J322" s="182"/>
      <c r="K322" s="48"/>
      <c r="L322" s="28"/>
      <c r="M322" s="28"/>
      <c r="N322" s="79"/>
    </row>
    <row r="323" spans="1:14">
      <c r="A323" s="47"/>
      <c r="B323" s="28"/>
      <c r="C323" s="28"/>
      <c r="D323" s="28"/>
      <c r="E323" s="28"/>
      <c r="F323" s="45"/>
      <c r="G323" s="45"/>
      <c r="H323" s="45"/>
      <c r="I323" s="45"/>
      <c r="J323" s="45"/>
      <c r="K323" s="45"/>
      <c r="L323" s="28"/>
      <c r="M323" s="28"/>
      <c r="N323" s="79"/>
    </row>
    <row r="324" spans="1:14">
      <c r="A324" s="89" t="s">
        <v>246</v>
      </c>
      <c r="B324" s="39"/>
      <c r="C324" s="39"/>
      <c r="D324" s="28"/>
      <c r="E324" s="38"/>
      <c r="F324" s="45"/>
      <c r="G324" s="45"/>
      <c r="H324" s="45"/>
      <c r="I324" s="45"/>
      <c r="J324" s="45"/>
      <c r="K324" s="45"/>
      <c r="L324" s="39"/>
      <c r="M324" s="39"/>
      <c r="N324" s="80"/>
    </row>
    <row r="325" spans="1:14">
      <c r="A325" s="91"/>
      <c r="B325" s="39"/>
      <c r="C325" s="39"/>
      <c r="D325" s="28"/>
      <c r="E325" s="38"/>
      <c r="F325" s="33"/>
      <c r="G325" s="33"/>
      <c r="H325" s="33"/>
      <c r="I325" s="33"/>
      <c r="J325" s="33"/>
      <c r="K325" s="83"/>
      <c r="L325" s="39"/>
      <c r="M325" s="39"/>
      <c r="N325" s="80"/>
    </row>
    <row r="326" spans="1:14">
      <c r="A326" s="91"/>
      <c r="B326" s="39"/>
      <c r="C326" s="39"/>
      <c r="D326" s="28"/>
      <c r="E326" s="38"/>
      <c r="F326" s="33"/>
      <c r="G326" s="33"/>
      <c r="H326" s="33"/>
      <c r="I326" s="33"/>
      <c r="J326" s="33"/>
      <c r="K326" s="83"/>
      <c r="L326" s="39"/>
      <c r="M326" s="39"/>
      <c r="N326" s="80"/>
    </row>
    <row r="327" spans="1:14" ht="15">
      <c r="A327" s="250" t="s">
        <v>304</v>
      </c>
      <c r="B327" s="251"/>
      <c r="C327" s="251"/>
      <c r="D327" s="251"/>
      <c r="E327" s="251"/>
      <c r="F327" s="251"/>
      <c r="G327" s="251"/>
      <c r="H327" s="251"/>
      <c r="I327" s="251"/>
      <c r="J327" s="251"/>
      <c r="K327" s="251"/>
      <c r="L327" s="251"/>
      <c r="M327" s="251"/>
      <c r="N327" s="252"/>
    </row>
    <row r="328" spans="1:14">
      <c r="A328" s="124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127"/>
    </row>
    <row r="329" spans="1:14">
      <c r="A329" s="88" t="s">
        <v>267</v>
      </c>
      <c r="B329" s="31"/>
      <c r="C329" s="31"/>
      <c r="D329" s="31"/>
      <c r="E329" s="28"/>
      <c r="F329" s="28"/>
      <c r="G329" s="28"/>
      <c r="H329" s="28"/>
      <c r="I329" s="28"/>
      <c r="J329" s="28"/>
      <c r="K329" s="28"/>
      <c r="L329" s="249"/>
      <c r="M329" s="249"/>
      <c r="N329" s="81"/>
    </row>
    <row r="330" spans="1:14">
      <c r="A330" s="10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185"/>
      <c r="M330" s="185"/>
      <c r="N330" s="81"/>
    </row>
    <row r="331" spans="1:14">
      <c r="A331" s="246"/>
      <c r="B331" s="247"/>
      <c r="C331" s="247"/>
      <c r="D331" s="248"/>
      <c r="E331" s="248"/>
      <c r="F331" s="248"/>
      <c r="G331" s="188"/>
      <c r="H331" s="188"/>
      <c r="I331" s="188"/>
      <c r="J331" s="188"/>
      <c r="K331" s="28"/>
      <c r="L331" s="45"/>
      <c r="M331" s="28"/>
      <c r="N331" s="79"/>
    </row>
    <row r="332" spans="1:14">
      <c r="A332" s="246"/>
      <c r="B332" s="247"/>
      <c r="C332" s="247"/>
      <c r="D332" s="248"/>
      <c r="E332" s="248"/>
      <c r="F332" s="248"/>
      <c r="G332" s="188"/>
      <c r="H332" s="188"/>
      <c r="I332" s="188"/>
      <c r="J332" s="188"/>
      <c r="K332" s="28"/>
      <c r="L332" s="28"/>
      <c r="M332" s="28"/>
      <c r="N332" s="79"/>
    </row>
    <row r="333" spans="1:14" ht="12.75" customHeight="1">
      <c r="A333" s="186"/>
      <c r="B333" s="187"/>
      <c r="C333" s="187"/>
      <c r="D333" s="188"/>
      <c r="E333" s="188"/>
      <c r="F333" s="188"/>
      <c r="G333" s="188"/>
      <c r="H333" s="188"/>
      <c r="I333" s="188"/>
      <c r="J333" s="188"/>
      <c r="K333" s="28"/>
      <c r="L333" s="28"/>
      <c r="M333" s="28"/>
      <c r="N333" s="79"/>
    </row>
    <row r="334" spans="1:14">
      <c r="A334" s="87"/>
      <c r="B334" s="28"/>
      <c r="C334" s="28"/>
      <c r="D334" s="28"/>
      <c r="E334" s="28" t="s">
        <v>267</v>
      </c>
      <c r="F334" s="28"/>
      <c r="G334" s="28"/>
      <c r="H334" s="28"/>
      <c r="I334" s="28"/>
      <c r="J334" s="28"/>
      <c r="K334" s="28"/>
      <c r="L334" s="28"/>
      <c r="M334" s="28"/>
      <c r="N334" s="79"/>
    </row>
    <row r="335" spans="1:14" ht="12.75" customHeight="1">
      <c r="A335" s="87"/>
      <c r="B335" s="28"/>
      <c r="C335" s="28"/>
      <c r="D335" s="28" t="s">
        <v>271</v>
      </c>
      <c r="E335" s="139"/>
      <c r="F335" s="28"/>
      <c r="G335" s="28"/>
      <c r="H335" s="28"/>
      <c r="I335" s="28"/>
      <c r="J335" s="28"/>
      <c r="K335" s="28"/>
      <c r="L335" s="28"/>
      <c r="M335" s="28"/>
      <c r="N335" s="79"/>
    </row>
    <row r="336" spans="1:14">
      <c r="A336" s="87"/>
      <c r="B336" s="28"/>
      <c r="C336" s="28"/>
      <c r="D336" s="28" t="s">
        <v>272</v>
      </c>
      <c r="E336" s="139"/>
      <c r="F336" s="28"/>
      <c r="G336" s="28"/>
      <c r="H336" s="28"/>
      <c r="I336" s="28"/>
      <c r="J336" s="28"/>
      <c r="K336" s="28"/>
      <c r="L336" s="28" t="s">
        <v>220</v>
      </c>
      <c r="M336" s="28"/>
      <c r="N336" s="79"/>
    </row>
    <row r="337" spans="1:14">
      <c r="A337" s="87"/>
      <c r="B337" s="28"/>
      <c r="C337" s="28"/>
      <c r="D337" s="28" t="s">
        <v>273</v>
      </c>
      <c r="E337" s="139"/>
      <c r="F337" s="28"/>
      <c r="G337" s="28"/>
      <c r="H337" s="28"/>
      <c r="I337" s="28"/>
      <c r="J337" s="28"/>
      <c r="K337" s="28"/>
      <c r="L337" s="31"/>
      <c r="M337" s="31"/>
      <c r="N337" s="82"/>
    </row>
    <row r="338" spans="1:14">
      <c r="A338" s="87"/>
      <c r="B338" s="28"/>
      <c r="C338" s="28"/>
      <c r="D338" s="28" t="s">
        <v>274</v>
      </c>
      <c r="E338" s="139"/>
      <c r="F338" s="28"/>
      <c r="G338" s="28"/>
      <c r="H338" s="140" t="s">
        <v>324</v>
      </c>
      <c r="I338" s="39"/>
      <c r="J338" s="39"/>
      <c r="K338" s="28"/>
      <c r="L338" s="31"/>
      <c r="M338" s="31"/>
      <c r="N338" s="82"/>
    </row>
    <row r="339" spans="1:14" ht="12.75" customHeight="1">
      <c r="A339" s="87"/>
      <c r="B339" s="28"/>
      <c r="C339" s="28"/>
      <c r="D339" s="28" t="s">
        <v>275</v>
      </c>
      <c r="E339" s="139"/>
      <c r="F339" s="28"/>
      <c r="G339" s="28"/>
      <c r="H339" s="259" t="str">
        <f>+"El costo de la gallina al momento de inicar con la postura es de $"&amp;VALUE(D342)&amp;" KG."</f>
        <v>El costo de la gallina al momento de inicar con la postura es de $0 KG.</v>
      </c>
      <c r="I339" s="259"/>
      <c r="J339" s="259"/>
      <c r="K339" s="28"/>
      <c r="L339" s="31"/>
      <c r="M339" s="31"/>
      <c r="N339" s="82"/>
    </row>
    <row r="340" spans="1:14">
      <c r="A340" s="87"/>
      <c r="B340" s="28"/>
      <c r="C340" s="28"/>
      <c r="D340" s="28" t="s">
        <v>276</v>
      </c>
      <c r="E340" s="139"/>
      <c r="F340" s="28"/>
      <c r="G340" s="28"/>
      <c r="H340" s="259"/>
      <c r="I340" s="259"/>
      <c r="J340" s="259"/>
      <c r="K340" s="28"/>
      <c r="L340" s="31"/>
      <c r="M340" s="31"/>
      <c r="N340" s="82"/>
    </row>
    <row r="341" spans="1:14" ht="12.75" customHeight="1">
      <c r="A341" s="87"/>
      <c r="B341" s="28"/>
      <c r="C341" s="28"/>
      <c r="D341" s="28"/>
      <c r="E341" s="28"/>
      <c r="F341" s="28"/>
      <c r="G341" s="28"/>
      <c r="H341" s="259"/>
      <c r="I341" s="259"/>
      <c r="J341" s="259"/>
      <c r="K341" s="28"/>
      <c r="L341" s="31"/>
      <c r="M341" s="31"/>
      <c r="N341" s="82"/>
    </row>
    <row r="342" spans="1:14">
      <c r="A342" s="87" t="s">
        <v>307</v>
      </c>
      <c r="B342" s="28"/>
      <c r="C342" s="28" t="s">
        <v>221</v>
      </c>
      <c r="D342" s="136">
        <f>IF(SUM(E335:E340)=0,,AVERAGE(E335:E340))</f>
        <v>0</v>
      </c>
      <c r="E342" s="93"/>
      <c r="F342" s="33"/>
      <c r="G342" s="33"/>
      <c r="H342" s="259"/>
      <c r="I342" s="259"/>
      <c r="J342" s="259"/>
      <c r="K342" s="104"/>
      <c r="L342" s="31"/>
      <c r="M342" s="31"/>
      <c r="N342" s="82"/>
    </row>
    <row r="343" spans="1:14">
      <c r="A343" s="87"/>
      <c r="B343" s="28"/>
      <c r="C343" s="28"/>
      <c r="D343" s="93"/>
      <c r="E343" s="93"/>
      <c r="F343" s="33"/>
      <c r="G343" s="33"/>
      <c r="H343" s="33"/>
      <c r="I343" s="33"/>
      <c r="J343" s="33"/>
      <c r="K343" s="113"/>
      <c r="L343" s="28"/>
      <c r="M343" s="28"/>
      <c r="N343" s="79"/>
    </row>
    <row r="344" spans="1:14">
      <c r="A344" s="87"/>
      <c r="B344" s="28"/>
      <c r="C344" s="28"/>
      <c r="D344" s="182"/>
      <c r="E344" s="182"/>
      <c r="F344" s="182"/>
      <c r="G344" s="182"/>
      <c r="H344" s="182"/>
      <c r="I344" s="182"/>
      <c r="J344" s="182"/>
      <c r="K344" s="48"/>
      <c r="L344" s="28"/>
      <c r="M344" s="28"/>
      <c r="N344" s="79"/>
    </row>
    <row r="345" spans="1:14">
      <c r="A345" s="87"/>
      <c r="B345" s="28"/>
      <c r="C345" s="28"/>
      <c r="D345" s="28"/>
      <c r="E345" s="28"/>
      <c r="F345" s="33"/>
      <c r="G345" s="33"/>
      <c r="H345" s="33"/>
      <c r="I345" s="33"/>
      <c r="J345" s="33"/>
      <c r="K345" s="28"/>
      <c r="L345" s="28"/>
      <c r="M345" s="28"/>
      <c r="N345" s="79"/>
    </row>
    <row r="346" spans="1:14">
      <c r="A346" s="89" t="s">
        <v>246</v>
      </c>
      <c r="B346" s="28"/>
      <c r="C346" s="28"/>
      <c r="D346" s="28"/>
      <c r="E346" s="38"/>
      <c r="F346" s="33"/>
      <c r="G346" s="33"/>
      <c r="H346" s="33"/>
      <c r="I346" s="33"/>
      <c r="J346" s="33"/>
      <c r="K346" s="83"/>
      <c r="L346" s="28"/>
      <c r="M346" s="28"/>
      <c r="N346" s="79"/>
    </row>
    <row r="347" spans="1:14">
      <c r="A347" s="91"/>
      <c r="B347" s="39"/>
      <c r="C347" s="39"/>
      <c r="D347" s="39"/>
      <c r="E347" s="38"/>
      <c r="F347" s="33"/>
      <c r="G347" s="33"/>
      <c r="H347" s="33"/>
      <c r="I347" s="33"/>
      <c r="J347" s="33"/>
      <c r="K347" s="36"/>
      <c r="L347" s="39"/>
      <c r="M347" s="39"/>
      <c r="N347" s="80"/>
    </row>
    <row r="348" spans="1:14">
      <c r="A348" s="91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80"/>
    </row>
    <row r="349" spans="1:14">
      <c r="A349" s="88" t="s">
        <v>282</v>
      </c>
      <c r="B349" s="31"/>
      <c r="C349" s="31"/>
      <c r="D349" s="31"/>
      <c r="E349" s="28"/>
      <c r="F349" s="28"/>
      <c r="G349" s="28"/>
      <c r="H349" s="28"/>
      <c r="I349" s="28"/>
      <c r="J349" s="28"/>
      <c r="K349" s="28"/>
      <c r="L349" s="28"/>
      <c r="M349" s="28"/>
      <c r="N349" s="79"/>
    </row>
    <row r="350" spans="1:14">
      <c r="A350" s="10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79"/>
    </row>
    <row r="351" spans="1:14" ht="12.75" customHeight="1">
      <c r="A351" s="246" t="s">
        <v>315</v>
      </c>
      <c r="B351" s="247"/>
      <c r="C351" s="247"/>
      <c r="D351" s="248"/>
      <c r="E351" s="248"/>
      <c r="F351" s="248"/>
      <c r="G351" s="188"/>
      <c r="H351" s="188"/>
      <c r="I351" s="188"/>
      <c r="J351" s="188"/>
      <c r="K351" s="28"/>
      <c r="L351" s="28"/>
      <c r="M351" s="28"/>
      <c r="N351" s="79"/>
    </row>
    <row r="352" spans="1:14">
      <c r="A352" s="246"/>
      <c r="B352" s="247"/>
      <c r="C352" s="247"/>
      <c r="D352" s="248"/>
      <c r="E352" s="248"/>
      <c r="F352" s="248"/>
      <c r="G352" s="188"/>
      <c r="H352" s="188"/>
      <c r="I352" s="188"/>
      <c r="J352" s="188"/>
      <c r="K352" s="28"/>
      <c r="L352" s="28"/>
      <c r="M352" s="28"/>
      <c r="N352" s="79"/>
    </row>
    <row r="353" spans="1:14" ht="12.75" customHeight="1">
      <c r="A353" s="186"/>
      <c r="B353" s="187"/>
      <c r="C353" s="187"/>
      <c r="D353" s="188"/>
      <c r="E353" s="188"/>
      <c r="F353" s="188"/>
      <c r="G353" s="188"/>
      <c r="H353" s="188"/>
      <c r="I353" s="188"/>
      <c r="J353" s="188"/>
      <c r="K353" s="28"/>
      <c r="L353" s="28"/>
      <c r="M353" s="28"/>
      <c r="N353" s="79"/>
    </row>
    <row r="354" spans="1:14">
      <c r="A354" s="87"/>
      <c r="B354" s="28"/>
      <c r="C354" s="28"/>
      <c r="D354" s="28"/>
      <c r="E354" s="138" t="s">
        <v>281</v>
      </c>
      <c r="F354" s="28"/>
      <c r="G354" s="28"/>
      <c r="H354" s="28"/>
      <c r="I354" s="28"/>
      <c r="J354" s="28"/>
      <c r="K354" s="28"/>
      <c r="L354" s="28"/>
      <c r="M354" s="28"/>
      <c r="N354" s="79"/>
    </row>
    <row r="355" spans="1:14" ht="12.75" customHeight="1">
      <c r="A355" s="87"/>
      <c r="B355" s="28"/>
      <c r="C355" s="28"/>
      <c r="D355" s="28" t="s">
        <v>271</v>
      </c>
      <c r="E355" s="160"/>
      <c r="F355" s="28"/>
      <c r="G355" s="28"/>
      <c r="H355" s="28"/>
      <c r="I355" s="28"/>
      <c r="J355" s="28"/>
      <c r="K355" s="28"/>
      <c r="L355" s="28"/>
      <c r="M355" s="28"/>
      <c r="N355" s="79"/>
    </row>
    <row r="356" spans="1:14">
      <c r="A356" s="87"/>
      <c r="B356" s="28"/>
      <c r="C356" s="28"/>
      <c r="D356" s="28" t="s">
        <v>272</v>
      </c>
      <c r="E356" s="160"/>
      <c r="F356" s="28"/>
      <c r="G356" s="28"/>
      <c r="H356" s="28"/>
      <c r="I356" s="28"/>
      <c r="J356" s="28"/>
      <c r="K356" s="28"/>
      <c r="L356" s="28"/>
      <c r="M356" s="28"/>
      <c r="N356" s="79"/>
    </row>
    <row r="357" spans="1:14">
      <c r="A357" s="87"/>
      <c r="B357" s="28"/>
      <c r="C357" s="28"/>
      <c r="D357" s="28" t="s">
        <v>273</v>
      </c>
      <c r="E357" s="160"/>
      <c r="F357" s="28"/>
      <c r="G357" s="28"/>
      <c r="H357" s="28"/>
      <c r="I357" s="28"/>
      <c r="J357" s="28"/>
      <c r="K357" s="28"/>
      <c r="L357" s="28"/>
      <c r="M357" s="28"/>
      <c r="N357" s="79"/>
    </row>
    <row r="358" spans="1:14">
      <c r="A358" s="87"/>
      <c r="B358" s="28"/>
      <c r="C358" s="28"/>
      <c r="D358" s="28" t="s">
        <v>274</v>
      </c>
      <c r="E358" s="160"/>
      <c r="F358" s="28"/>
      <c r="G358" s="28"/>
      <c r="H358" s="140" t="s">
        <v>324</v>
      </c>
      <c r="I358" s="39"/>
      <c r="J358" s="39"/>
      <c r="K358" s="28"/>
      <c r="L358" s="28" t="s">
        <v>220</v>
      </c>
      <c r="M358" s="28"/>
      <c r="N358" s="79"/>
    </row>
    <row r="359" spans="1:14" ht="12.75" customHeight="1">
      <c r="A359" s="87"/>
      <c r="B359" s="28"/>
      <c r="C359" s="28"/>
      <c r="D359" s="28" t="s">
        <v>275</v>
      </c>
      <c r="E359" s="160"/>
      <c r="F359" s="28"/>
      <c r="G359" s="28"/>
      <c r="H359" s="259" t="str">
        <f>+"Los kilos de alimento que consumío una pollita en el mes fue "&amp;VALUE(D362)&amp;" KG."</f>
        <v>Los kilos de alimento que consumío una pollita en el mes fue 0 KG.</v>
      </c>
      <c r="I359" s="259"/>
      <c r="J359" s="259"/>
      <c r="K359" s="28"/>
      <c r="L359" s="31"/>
      <c r="M359" s="31"/>
      <c r="N359" s="82"/>
    </row>
    <row r="360" spans="1:14">
      <c r="A360" s="87"/>
      <c r="B360" s="28"/>
      <c r="C360" s="28"/>
      <c r="D360" s="28" t="s">
        <v>276</v>
      </c>
      <c r="E360" s="160"/>
      <c r="F360" s="28"/>
      <c r="G360" s="28"/>
      <c r="H360" s="259"/>
      <c r="I360" s="259"/>
      <c r="J360" s="259"/>
      <c r="K360" s="28"/>
      <c r="L360" s="31"/>
      <c r="M360" s="31"/>
      <c r="N360" s="82"/>
    </row>
    <row r="361" spans="1:14" ht="12.75" customHeight="1">
      <c r="A361" s="87"/>
      <c r="B361" s="28"/>
      <c r="C361" s="28"/>
      <c r="D361" s="28"/>
      <c r="E361" s="28"/>
      <c r="F361" s="28"/>
      <c r="G361" s="28"/>
      <c r="H361" s="259"/>
      <c r="I361" s="259"/>
      <c r="J361" s="259"/>
      <c r="K361" s="28"/>
      <c r="L361" s="31"/>
      <c r="M361" s="31"/>
      <c r="N361" s="82"/>
    </row>
    <row r="362" spans="1:14">
      <c r="A362" s="263" t="s">
        <v>282</v>
      </c>
      <c r="B362" s="264"/>
      <c r="C362" s="28" t="s">
        <v>221</v>
      </c>
      <c r="D362" s="135">
        <f>IF(SUM(E355:E360)=0,,AVERAGE(E355:E360))</f>
        <v>0</v>
      </c>
      <c r="E362" s="93"/>
      <c r="F362" s="93"/>
      <c r="G362" s="93"/>
      <c r="H362" s="259"/>
      <c r="I362" s="259"/>
      <c r="J362" s="259"/>
      <c r="K362" s="45"/>
      <c r="L362" s="31"/>
      <c r="M362" s="31"/>
      <c r="N362" s="82"/>
    </row>
    <row r="363" spans="1:14">
      <c r="A363" s="87"/>
      <c r="B363" s="28"/>
      <c r="C363" s="28"/>
      <c r="D363" s="93"/>
      <c r="E363" s="93"/>
      <c r="F363" s="111"/>
      <c r="G363" s="111"/>
      <c r="H363" s="111"/>
      <c r="I363" s="111"/>
      <c r="J363" s="111"/>
      <c r="K363" s="96"/>
      <c r="L363" s="31"/>
      <c r="M363" s="31"/>
      <c r="N363" s="82"/>
    </row>
    <row r="364" spans="1:14">
      <c r="A364" s="87"/>
      <c r="B364" s="28"/>
      <c r="C364" s="28"/>
      <c r="D364" s="182"/>
      <c r="E364" s="182"/>
      <c r="F364" s="182"/>
      <c r="G364" s="182"/>
      <c r="H364" s="182"/>
      <c r="I364" s="182"/>
      <c r="J364" s="182"/>
      <c r="K364" s="48"/>
      <c r="L364" s="31"/>
      <c r="M364" s="31"/>
      <c r="N364" s="82"/>
    </row>
    <row r="365" spans="1:14">
      <c r="A365" s="47"/>
      <c r="B365" s="28"/>
      <c r="C365" s="28"/>
      <c r="D365" s="28"/>
      <c r="E365" s="28"/>
      <c r="F365" s="33"/>
      <c r="G365" s="33"/>
      <c r="H365" s="33"/>
      <c r="I365" s="33"/>
      <c r="J365" s="33"/>
      <c r="K365" s="28"/>
      <c r="L365" s="28"/>
      <c r="M365" s="28"/>
      <c r="N365" s="79"/>
    </row>
    <row r="366" spans="1:14">
      <c r="A366" s="89" t="s">
        <v>246</v>
      </c>
      <c r="B366" s="39"/>
      <c r="C366" s="39"/>
      <c r="D366" s="28"/>
      <c r="E366" s="38"/>
      <c r="F366" s="33"/>
      <c r="G366" s="33"/>
      <c r="H366" s="33"/>
      <c r="I366" s="33"/>
      <c r="J366" s="33"/>
      <c r="K366" s="45"/>
      <c r="L366" s="39"/>
      <c r="M366" s="39"/>
      <c r="N366" s="80"/>
    </row>
    <row r="367" spans="1:14">
      <c r="A367" s="89"/>
      <c r="B367" s="39"/>
      <c r="C367" s="39"/>
      <c r="D367" s="28"/>
      <c r="E367" s="38"/>
      <c r="F367" s="33"/>
      <c r="G367" s="33"/>
      <c r="H367" s="33"/>
      <c r="I367" s="33"/>
      <c r="J367" s="33"/>
      <c r="K367" s="45"/>
      <c r="L367" s="39"/>
      <c r="M367" s="39"/>
      <c r="N367" s="80"/>
    </row>
    <row r="368" spans="1:14">
      <c r="A368" s="91"/>
      <c r="B368" s="39"/>
      <c r="C368" s="39"/>
      <c r="D368" s="28"/>
      <c r="E368" s="38"/>
      <c r="F368" s="33"/>
      <c r="G368" s="33"/>
      <c r="H368" s="33"/>
      <c r="I368" s="33"/>
      <c r="J368" s="33"/>
      <c r="K368" s="83"/>
      <c r="L368" s="39"/>
      <c r="M368" s="39"/>
      <c r="N368" s="80"/>
    </row>
    <row r="369" spans="1:14">
      <c r="A369" s="88" t="s">
        <v>292</v>
      </c>
      <c r="B369" s="31"/>
      <c r="C369" s="31"/>
      <c r="D369" s="31"/>
      <c r="E369" s="28"/>
      <c r="F369" s="28"/>
      <c r="G369" s="28"/>
      <c r="H369" s="28"/>
      <c r="I369" s="28"/>
      <c r="J369" s="28"/>
      <c r="K369" s="28"/>
      <c r="L369" s="249"/>
      <c r="M369" s="249"/>
      <c r="N369" s="81"/>
    </row>
    <row r="370" spans="1:14">
      <c r="A370" s="10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185"/>
      <c r="M370" s="185"/>
      <c r="N370" s="81"/>
    </row>
    <row r="371" spans="1:14" ht="12.75" customHeight="1">
      <c r="A371" s="260" t="s">
        <v>316</v>
      </c>
      <c r="B371" s="261"/>
      <c r="C371" s="261"/>
      <c r="D371" s="262"/>
      <c r="E371" s="262"/>
      <c r="F371" s="262"/>
      <c r="G371" s="184"/>
      <c r="H371" s="184"/>
      <c r="I371" s="184"/>
      <c r="J371" s="184"/>
      <c r="K371" s="28"/>
      <c r="L371" s="45"/>
      <c r="M371" s="28"/>
      <c r="N371" s="79"/>
    </row>
    <row r="372" spans="1:14">
      <c r="A372" s="260"/>
      <c r="B372" s="261"/>
      <c r="C372" s="261"/>
      <c r="D372" s="262"/>
      <c r="E372" s="262"/>
      <c r="F372" s="262"/>
      <c r="G372" s="184"/>
      <c r="H372" s="184"/>
      <c r="I372" s="184"/>
      <c r="J372" s="184"/>
      <c r="K372" s="28"/>
      <c r="L372" s="28"/>
      <c r="M372" s="28"/>
      <c r="N372" s="79"/>
    </row>
    <row r="373" spans="1:14" ht="12.75" customHeight="1">
      <c r="A373" s="186"/>
      <c r="B373" s="187"/>
      <c r="C373" s="187"/>
      <c r="D373" s="188"/>
      <c r="E373" s="188"/>
      <c r="F373" s="188"/>
      <c r="G373" s="188"/>
      <c r="H373" s="188"/>
      <c r="I373" s="188"/>
      <c r="J373" s="188"/>
      <c r="K373" s="28"/>
      <c r="L373" s="28"/>
      <c r="M373" s="28"/>
      <c r="N373" s="79"/>
    </row>
    <row r="374" spans="1:14">
      <c r="A374" s="87"/>
      <c r="B374" s="28"/>
      <c r="C374" s="28"/>
      <c r="D374" s="28"/>
      <c r="E374" s="28" t="s">
        <v>302</v>
      </c>
      <c r="F374" s="28"/>
      <c r="G374" s="28"/>
      <c r="H374" s="28"/>
      <c r="I374" s="28"/>
      <c r="J374" s="28"/>
      <c r="K374" s="28"/>
      <c r="L374" s="28"/>
      <c r="M374" s="28"/>
      <c r="N374" s="79"/>
    </row>
    <row r="375" spans="1:14" ht="12.75" customHeight="1">
      <c r="A375" s="87"/>
      <c r="B375" s="28"/>
      <c r="C375" s="28"/>
      <c r="D375" s="28" t="s">
        <v>271</v>
      </c>
      <c r="E375" s="139"/>
      <c r="F375" s="28"/>
      <c r="G375" s="28"/>
      <c r="H375" s="28"/>
      <c r="I375" s="28"/>
      <c r="J375" s="28"/>
      <c r="K375" s="28"/>
      <c r="L375" s="28"/>
      <c r="M375" s="28"/>
      <c r="N375" s="79"/>
    </row>
    <row r="376" spans="1:14">
      <c r="A376" s="87"/>
      <c r="B376" s="28"/>
      <c r="C376" s="28"/>
      <c r="D376" s="28" t="s">
        <v>272</v>
      </c>
      <c r="E376" s="139"/>
      <c r="F376" s="28"/>
      <c r="G376" s="28"/>
      <c r="H376" s="28"/>
      <c r="I376" s="28"/>
      <c r="J376" s="28"/>
      <c r="K376" s="28"/>
      <c r="L376" s="28"/>
      <c r="M376" s="28"/>
      <c r="N376" s="79"/>
    </row>
    <row r="377" spans="1:14">
      <c r="A377" s="87"/>
      <c r="B377" s="28"/>
      <c r="C377" s="28"/>
      <c r="D377" s="28" t="s">
        <v>273</v>
      </c>
      <c r="E377" s="139"/>
      <c r="F377" s="28"/>
      <c r="G377" s="28"/>
      <c r="H377" s="28"/>
      <c r="I377" s="28"/>
      <c r="J377" s="28"/>
      <c r="K377" s="28"/>
      <c r="L377" s="28"/>
      <c r="M377" s="28"/>
      <c r="N377" s="79"/>
    </row>
    <row r="378" spans="1:14">
      <c r="A378" s="87"/>
      <c r="B378" s="28"/>
      <c r="C378" s="28"/>
      <c r="D378" s="28" t="s">
        <v>274</v>
      </c>
      <c r="E378" s="139"/>
      <c r="F378" s="28"/>
      <c r="G378" s="28"/>
      <c r="H378" s="140" t="s">
        <v>324</v>
      </c>
      <c r="I378" s="39"/>
      <c r="J378" s="39"/>
      <c r="K378" s="28"/>
      <c r="L378" s="28" t="s">
        <v>220</v>
      </c>
      <c r="M378" s="28"/>
      <c r="N378" s="79"/>
    </row>
    <row r="379" spans="1:14" ht="12.75" customHeight="1">
      <c r="A379" s="87"/>
      <c r="B379" s="28"/>
      <c r="C379" s="28"/>
      <c r="D379" s="28" t="s">
        <v>275</v>
      </c>
      <c r="E379" s="139"/>
      <c r="F379" s="28"/>
      <c r="G379" s="28"/>
      <c r="H379" s="259" t="str">
        <f>+"El costo del consumo de alimento en el mes de una pollita es $"&amp;VALUE(D382)&amp;"."</f>
        <v>El costo del consumo de alimento en el mes de una pollita es $0.</v>
      </c>
      <c r="I379" s="259"/>
      <c r="J379" s="259"/>
      <c r="K379" s="28"/>
      <c r="L379" s="31"/>
      <c r="M379" s="31"/>
      <c r="N379" s="82"/>
    </row>
    <row r="380" spans="1:14">
      <c r="A380" s="87"/>
      <c r="B380" s="28"/>
      <c r="C380" s="28"/>
      <c r="D380" s="28" t="s">
        <v>276</v>
      </c>
      <c r="E380" s="139"/>
      <c r="F380" s="28"/>
      <c r="G380" s="28"/>
      <c r="H380" s="259"/>
      <c r="I380" s="259"/>
      <c r="J380" s="259"/>
      <c r="K380" s="28"/>
      <c r="L380" s="31"/>
      <c r="M380" s="31"/>
      <c r="N380" s="82"/>
    </row>
    <row r="381" spans="1:14" ht="12.75" customHeight="1">
      <c r="A381" s="87"/>
      <c r="B381" s="28"/>
      <c r="C381" s="28"/>
      <c r="D381" s="28"/>
      <c r="E381" s="28"/>
      <c r="F381" s="28"/>
      <c r="G381" s="28"/>
      <c r="H381" s="259"/>
      <c r="I381" s="259"/>
      <c r="J381" s="259"/>
      <c r="K381" s="28"/>
      <c r="L381" s="31"/>
      <c r="M381" s="31"/>
      <c r="N381" s="82"/>
    </row>
    <row r="382" spans="1:14">
      <c r="A382" s="263" t="s">
        <v>292</v>
      </c>
      <c r="B382" s="264"/>
      <c r="C382" s="28" t="s">
        <v>221</v>
      </c>
      <c r="D382" s="136">
        <f>IF(SUM(E375:E380)=0,,AVERAGE(E375:E380))</f>
        <v>0</v>
      </c>
      <c r="E382" s="114"/>
      <c r="F382" s="112"/>
      <c r="G382" s="112"/>
      <c r="H382" s="259"/>
      <c r="I382" s="259"/>
      <c r="J382" s="259"/>
      <c r="K382" s="35"/>
      <c r="L382" s="31"/>
      <c r="M382" s="31"/>
      <c r="N382" s="82"/>
    </row>
    <row r="383" spans="1:14">
      <c r="A383" s="87"/>
      <c r="B383" s="28"/>
      <c r="C383" s="28"/>
      <c r="D383" s="114"/>
      <c r="E383" s="114"/>
      <c r="F383" s="112"/>
      <c r="G383" s="112"/>
      <c r="H383" s="112"/>
      <c r="I383" s="112"/>
      <c r="J383" s="112"/>
      <c r="K383" s="113"/>
      <c r="L383" s="117"/>
      <c r="M383" s="117"/>
      <c r="N383" s="118"/>
    </row>
    <row r="384" spans="1:14">
      <c r="A384" s="87"/>
      <c r="B384" s="28"/>
      <c r="C384" s="28"/>
      <c r="D384" s="28"/>
      <c r="E384" s="28"/>
      <c r="F384" s="45"/>
      <c r="G384" s="45"/>
      <c r="H384" s="45"/>
      <c r="I384" s="45"/>
      <c r="J384" s="45"/>
      <c r="K384" s="45"/>
      <c r="L384" s="117"/>
      <c r="M384" s="117"/>
      <c r="N384" s="118"/>
    </row>
    <row r="385" spans="1:14">
      <c r="A385" s="87"/>
      <c r="B385" s="28"/>
      <c r="C385" s="28"/>
      <c r="D385" s="28"/>
      <c r="E385" s="28"/>
      <c r="F385" s="45"/>
      <c r="G385" s="45"/>
      <c r="H385" s="45"/>
      <c r="I385" s="45"/>
      <c r="J385" s="45"/>
      <c r="K385" s="45"/>
      <c r="L385" s="33"/>
      <c r="M385" s="28"/>
      <c r="N385" s="79"/>
    </row>
    <row r="386" spans="1:14">
      <c r="A386" s="89" t="s">
        <v>246</v>
      </c>
      <c r="B386" s="28"/>
      <c r="C386" s="28"/>
      <c r="D386" s="28"/>
      <c r="E386" s="28"/>
      <c r="F386" s="45"/>
      <c r="G386" s="45"/>
      <c r="H386" s="45"/>
      <c r="I386" s="45"/>
      <c r="J386" s="45"/>
      <c r="K386" s="45"/>
      <c r="L386" s="33"/>
      <c r="M386" s="37"/>
      <c r="N386" s="79"/>
    </row>
    <row r="387" spans="1:14">
      <c r="A387" s="87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33"/>
      <c r="M387" s="37"/>
      <c r="N387" s="79"/>
    </row>
    <row r="388" spans="1:14">
      <c r="A388" s="87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33"/>
      <c r="M388" s="37"/>
      <c r="N388" s="79"/>
    </row>
    <row r="389" spans="1:14">
      <c r="A389" s="88" t="s">
        <v>285</v>
      </c>
      <c r="B389" s="31"/>
      <c r="C389" s="31"/>
      <c r="D389" s="31"/>
      <c r="E389" s="28"/>
      <c r="F389" s="28"/>
      <c r="G389" s="28"/>
      <c r="H389" s="28"/>
      <c r="I389" s="28"/>
      <c r="J389" s="28"/>
      <c r="K389" s="28"/>
      <c r="L389" s="249"/>
      <c r="M389" s="249"/>
      <c r="N389" s="81"/>
    </row>
    <row r="390" spans="1:14">
      <c r="A390" s="10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185"/>
      <c r="M390" s="185"/>
      <c r="N390" s="81"/>
    </row>
    <row r="391" spans="1:14" ht="12.75" customHeight="1">
      <c r="A391" s="246" t="s">
        <v>319</v>
      </c>
      <c r="B391" s="247"/>
      <c r="C391" s="247"/>
      <c r="D391" s="248"/>
      <c r="E391" s="248"/>
      <c r="F391" s="248"/>
      <c r="G391" s="188"/>
      <c r="H391" s="188"/>
      <c r="I391" s="188"/>
      <c r="J391" s="188"/>
      <c r="K391" s="28"/>
      <c r="L391" s="45"/>
      <c r="M391" s="28"/>
      <c r="N391" s="79"/>
    </row>
    <row r="392" spans="1:14">
      <c r="A392" s="246"/>
      <c r="B392" s="247"/>
      <c r="C392" s="247"/>
      <c r="D392" s="248"/>
      <c r="E392" s="248"/>
      <c r="F392" s="248"/>
      <c r="G392" s="188"/>
      <c r="H392" s="188"/>
      <c r="I392" s="188"/>
      <c r="J392" s="188"/>
      <c r="K392" s="28"/>
      <c r="L392" s="28"/>
      <c r="M392" s="28"/>
      <c r="N392" s="79"/>
    </row>
    <row r="393" spans="1:14" ht="12.75" customHeight="1">
      <c r="A393" s="186"/>
      <c r="B393" s="187"/>
      <c r="C393" s="187"/>
      <c r="D393" s="188"/>
      <c r="E393" s="188"/>
      <c r="F393" s="188"/>
      <c r="G393" s="188"/>
      <c r="H393" s="188"/>
      <c r="I393" s="188"/>
      <c r="J393" s="188"/>
      <c r="K393" s="28"/>
      <c r="L393" s="28"/>
      <c r="M393" s="28"/>
      <c r="N393" s="79"/>
    </row>
    <row r="394" spans="1:14">
      <c r="A394" s="87"/>
      <c r="B394" s="28"/>
      <c r="C394" s="28"/>
      <c r="D394" s="28"/>
      <c r="E394" s="28" t="s">
        <v>278</v>
      </c>
      <c r="F394" s="28"/>
      <c r="G394" s="28"/>
      <c r="H394" s="28"/>
      <c r="I394" s="28"/>
      <c r="J394" s="28"/>
      <c r="K394" s="28"/>
      <c r="L394" s="28"/>
      <c r="M394" s="28"/>
      <c r="N394" s="79"/>
    </row>
    <row r="395" spans="1:14" ht="12.75" customHeight="1">
      <c r="A395" s="87"/>
      <c r="B395" s="28"/>
      <c r="C395" s="28"/>
      <c r="D395" s="28" t="s">
        <v>271</v>
      </c>
      <c r="E395" s="139"/>
      <c r="F395" s="28"/>
      <c r="G395" s="28"/>
      <c r="H395" s="28"/>
      <c r="I395" s="28"/>
      <c r="J395" s="28"/>
      <c r="K395" s="28"/>
      <c r="L395" s="28"/>
      <c r="M395" s="28"/>
      <c r="N395" s="79"/>
    </row>
    <row r="396" spans="1:14">
      <c r="A396" s="87"/>
      <c r="B396" s="28"/>
      <c r="C396" s="28"/>
      <c r="D396" s="28" t="s">
        <v>272</v>
      </c>
      <c r="E396" s="139"/>
      <c r="F396" s="28"/>
      <c r="G396" s="28"/>
      <c r="H396" s="28"/>
      <c r="I396" s="28"/>
      <c r="J396" s="28"/>
      <c r="K396" s="28"/>
      <c r="L396" s="28"/>
      <c r="M396" s="28"/>
      <c r="N396" s="79"/>
    </row>
    <row r="397" spans="1:14">
      <c r="A397" s="87"/>
      <c r="B397" s="28"/>
      <c r="C397" s="28"/>
      <c r="D397" s="28" t="s">
        <v>273</v>
      </c>
      <c r="E397" s="139"/>
      <c r="F397" s="28"/>
      <c r="G397" s="28"/>
      <c r="H397" s="28"/>
      <c r="I397" s="28"/>
      <c r="J397" s="28"/>
      <c r="K397" s="28"/>
      <c r="L397" s="28"/>
      <c r="M397" s="28"/>
      <c r="N397" s="79"/>
    </row>
    <row r="398" spans="1:14">
      <c r="A398" s="87"/>
      <c r="B398" s="28"/>
      <c r="C398" s="28"/>
      <c r="D398" s="28" t="s">
        <v>274</v>
      </c>
      <c r="E398" s="139"/>
      <c r="F398" s="28"/>
      <c r="G398" s="28"/>
      <c r="H398" s="140" t="s">
        <v>324</v>
      </c>
      <c r="I398" s="39"/>
      <c r="J398" s="39"/>
      <c r="K398" s="28"/>
      <c r="L398" s="28" t="s">
        <v>220</v>
      </c>
      <c r="M398" s="28"/>
      <c r="N398" s="79"/>
    </row>
    <row r="399" spans="1:14" ht="12.75" customHeight="1">
      <c r="A399" s="87"/>
      <c r="B399" s="28"/>
      <c r="C399" s="28"/>
      <c r="D399" s="28" t="s">
        <v>275</v>
      </c>
      <c r="E399" s="139"/>
      <c r="F399" s="28"/>
      <c r="G399" s="28"/>
      <c r="H399" s="259" t="str">
        <f>+"El costo del consumo de alimento terminado y complementos alimenticios de una pollita en el mes es de $"&amp;VALUE(D402)&amp;"."</f>
        <v>El costo del consumo de alimento terminado y complementos alimenticios de una pollita en el mes es de $0.</v>
      </c>
      <c r="I399" s="259"/>
      <c r="J399" s="259"/>
      <c r="K399" s="28"/>
      <c r="L399" s="31"/>
      <c r="M399" s="31"/>
      <c r="N399" s="82"/>
    </row>
    <row r="400" spans="1:14">
      <c r="A400" s="87"/>
      <c r="B400" s="28"/>
      <c r="C400" s="28"/>
      <c r="D400" s="28" t="s">
        <v>276</v>
      </c>
      <c r="E400" s="139"/>
      <c r="F400" s="28"/>
      <c r="G400" s="28"/>
      <c r="H400" s="259"/>
      <c r="I400" s="259"/>
      <c r="J400" s="259"/>
      <c r="K400" s="28"/>
      <c r="L400" s="31"/>
      <c r="M400" s="31"/>
      <c r="N400" s="82"/>
    </row>
    <row r="401" spans="1:14" ht="12.75" customHeight="1">
      <c r="A401" s="87"/>
      <c r="B401" s="28"/>
      <c r="C401" s="28"/>
      <c r="D401" s="28"/>
      <c r="E401" s="28"/>
      <c r="F401" s="28"/>
      <c r="G401" s="28"/>
      <c r="H401" s="259"/>
      <c r="I401" s="259"/>
      <c r="J401" s="259"/>
      <c r="K401" s="28"/>
      <c r="L401" s="31"/>
      <c r="M401" s="31"/>
      <c r="N401" s="82"/>
    </row>
    <row r="402" spans="1:14">
      <c r="A402" s="116" t="s">
        <v>295</v>
      </c>
      <c r="B402" s="84"/>
      <c r="C402" s="28" t="s">
        <v>221</v>
      </c>
      <c r="D402" s="136">
        <f>IF(SUM(E395:E400)=0,,AVERAGE(E395:E400))</f>
        <v>0</v>
      </c>
      <c r="E402" s="93"/>
      <c r="F402" s="92"/>
      <c r="G402" s="92"/>
      <c r="H402" s="259"/>
      <c r="I402" s="259"/>
      <c r="J402" s="259"/>
      <c r="K402" s="28"/>
      <c r="L402" s="117"/>
      <c r="M402" s="117"/>
      <c r="N402" s="118"/>
    </row>
    <row r="403" spans="1:14">
      <c r="A403" s="115"/>
      <c r="B403" s="84"/>
      <c r="C403" s="28"/>
      <c r="D403" s="93"/>
      <c r="E403" s="93"/>
      <c r="F403" s="32"/>
      <c r="G403" s="32"/>
      <c r="H403" s="32"/>
      <c r="I403" s="32"/>
      <c r="J403" s="32"/>
      <c r="K403" s="113"/>
      <c r="L403" s="117"/>
      <c r="M403" s="117"/>
      <c r="N403" s="118"/>
    </row>
    <row r="404" spans="1:14">
      <c r="A404" s="87"/>
      <c r="B404" s="28"/>
      <c r="C404" s="28"/>
      <c r="D404" s="92"/>
      <c r="E404" s="182"/>
      <c r="F404" s="45"/>
      <c r="G404" s="45"/>
      <c r="H404" s="45"/>
      <c r="I404" s="45"/>
      <c r="J404" s="45"/>
      <c r="K404" s="45"/>
      <c r="L404" s="31"/>
      <c r="M404" s="31"/>
      <c r="N404" s="82"/>
    </row>
    <row r="405" spans="1:14">
      <c r="A405" s="87"/>
      <c r="B405" s="28"/>
      <c r="C405" s="28"/>
      <c r="D405" s="32"/>
      <c r="E405" s="34"/>
      <c r="F405" s="45"/>
      <c r="G405" s="45"/>
      <c r="H405" s="45"/>
      <c r="I405" s="45"/>
      <c r="J405" s="45"/>
      <c r="K405" s="45"/>
      <c r="L405" s="28"/>
      <c r="M405" s="28"/>
      <c r="N405" s="79"/>
    </row>
    <row r="406" spans="1:14">
      <c r="A406" s="89" t="s">
        <v>246</v>
      </c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79"/>
    </row>
    <row r="407" spans="1:14">
      <c r="A407" s="47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79"/>
    </row>
    <row r="408" spans="1:14">
      <c r="A408" s="87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79"/>
    </row>
    <row r="409" spans="1:14">
      <c r="A409" s="88" t="s">
        <v>287</v>
      </c>
      <c r="B409" s="31"/>
      <c r="C409" s="31"/>
      <c r="D409" s="31"/>
      <c r="E409" s="28"/>
      <c r="F409" s="28"/>
      <c r="G409" s="28"/>
      <c r="H409" s="28"/>
      <c r="I409" s="28"/>
      <c r="J409" s="28"/>
      <c r="K409" s="28"/>
      <c r="L409" s="249"/>
      <c r="M409" s="249"/>
      <c r="N409" s="81"/>
    </row>
    <row r="410" spans="1:14">
      <c r="A410" s="10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185"/>
      <c r="M410" s="185"/>
      <c r="N410" s="81"/>
    </row>
    <row r="411" spans="1:14" ht="12.75" customHeight="1">
      <c r="A411" s="260" t="s">
        <v>320</v>
      </c>
      <c r="B411" s="261"/>
      <c r="C411" s="261"/>
      <c r="D411" s="262"/>
      <c r="E411" s="262"/>
      <c r="F411" s="262"/>
      <c r="G411" s="184"/>
      <c r="H411" s="184"/>
      <c r="I411" s="184"/>
      <c r="J411" s="184"/>
      <c r="K411" s="28"/>
      <c r="L411" s="45"/>
      <c r="M411" s="28"/>
      <c r="N411" s="79"/>
    </row>
    <row r="412" spans="1:14">
      <c r="A412" s="260"/>
      <c r="B412" s="261"/>
      <c r="C412" s="261"/>
      <c r="D412" s="262"/>
      <c r="E412" s="262"/>
      <c r="F412" s="262"/>
      <c r="G412" s="184"/>
      <c r="H412" s="184"/>
      <c r="I412" s="184"/>
      <c r="J412" s="184"/>
      <c r="K412" s="28"/>
      <c r="L412" s="28"/>
      <c r="M412" s="28"/>
      <c r="N412" s="79"/>
    </row>
    <row r="413" spans="1:14" ht="12.75" customHeight="1">
      <c r="A413" s="186"/>
      <c r="B413" s="187"/>
      <c r="C413" s="187"/>
      <c r="D413" s="188"/>
      <c r="E413" s="188"/>
      <c r="F413" s="188"/>
      <c r="G413" s="188"/>
      <c r="H413" s="188"/>
      <c r="I413" s="188"/>
      <c r="J413" s="188"/>
      <c r="K413" s="28"/>
      <c r="L413" s="28"/>
      <c r="M413" s="28"/>
      <c r="N413" s="79"/>
    </row>
    <row r="414" spans="1:14">
      <c r="A414" s="87"/>
      <c r="B414" s="28"/>
      <c r="C414" s="28"/>
      <c r="D414" s="28"/>
      <c r="E414" s="28" t="s">
        <v>279</v>
      </c>
      <c r="F414" s="28"/>
      <c r="G414" s="28"/>
      <c r="H414" s="28"/>
      <c r="I414" s="28"/>
      <c r="J414" s="28"/>
      <c r="K414" s="28"/>
      <c r="L414" s="28"/>
      <c r="M414" s="28"/>
      <c r="N414" s="79"/>
    </row>
    <row r="415" spans="1:14">
      <c r="A415" s="87"/>
      <c r="B415" s="28"/>
      <c r="C415" s="28"/>
      <c r="D415" s="28" t="s">
        <v>271</v>
      </c>
      <c r="E415" s="139"/>
      <c r="F415" s="28"/>
      <c r="G415" s="28"/>
      <c r="H415" s="28"/>
      <c r="I415" s="28"/>
      <c r="J415" s="28"/>
      <c r="K415" s="28"/>
      <c r="L415" s="28"/>
      <c r="M415" s="28"/>
      <c r="N415" s="79"/>
    </row>
    <row r="416" spans="1:14">
      <c r="A416" s="87"/>
      <c r="B416" s="28"/>
      <c r="C416" s="28"/>
      <c r="D416" s="28" t="s">
        <v>272</v>
      </c>
      <c r="E416" s="139"/>
      <c r="F416" s="28"/>
      <c r="G416" s="28"/>
      <c r="H416" s="28"/>
      <c r="I416" s="28"/>
      <c r="J416" s="28"/>
      <c r="K416" s="28"/>
      <c r="L416" s="28"/>
      <c r="M416" s="28"/>
      <c r="N416" s="79"/>
    </row>
    <row r="417" spans="1:14">
      <c r="A417" s="87"/>
      <c r="B417" s="28"/>
      <c r="C417" s="28"/>
      <c r="D417" s="28" t="s">
        <v>273</v>
      </c>
      <c r="E417" s="139"/>
      <c r="F417" s="28"/>
      <c r="G417" s="28"/>
      <c r="H417" s="28"/>
      <c r="I417" s="28"/>
      <c r="J417" s="28"/>
      <c r="K417" s="28"/>
      <c r="L417" s="28"/>
      <c r="M417" s="28"/>
      <c r="N417" s="79"/>
    </row>
    <row r="418" spans="1:14">
      <c r="A418" s="87"/>
      <c r="B418" s="28"/>
      <c r="C418" s="28"/>
      <c r="D418" s="28" t="s">
        <v>274</v>
      </c>
      <c r="E418" s="139"/>
      <c r="F418" s="28"/>
      <c r="G418" s="28"/>
      <c r="H418" s="140" t="s">
        <v>324</v>
      </c>
      <c r="I418" s="39"/>
      <c r="J418" s="39"/>
      <c r="K418" s="28"/>
      <c r="L418" s="28" t="s">
        <v>220</v>
      </c>
      <c r="M418" s="28"/>
      <c r="N418" s="79"/>
    </row>
    <row r="419" spans="1:14" ht="12.75" customHeight="1">
      <c r="A419" s="87"/>
      <c r="B419" s="28"/>
      <c r="C419" s="28"/>
      <c r="D419" s="28" t="s">
        <v>275</v>
      </c>
      <c r="E419" s="139"/>
      <c r="F419" s="28"/>
      <c r="G419" s="28"/>
      <c r="H419" s="259" t="str">
        <f>+"El costo del medicamento preventivo para una pollita en el mes es de $"&amp;VALUE(D422)&amp;"."</f>
        <v>El costo del medicamento preventivo para una pollita en el mes es de $0.</v>
      </c>
      <c r="I419" s="259"/>
      <c r="J419" s="259"/>
      <c r="K419" s="28"/>
      <c r="L419" s="31"/>
      <c r="M419" s="31"/>
      <c r="N419" s="82"/>
    </row>
    <row r="420" spans="1:14">
      <c r="A420" s="87"/>
      <c r="B420" s="28"/>
      <c r="C420" s="28"/>
      <c r="D420" s="28" t="s">
        <v>276</v>
      </c>
      <c r="E420" s="139"/>
      <c r="F420" s="28"/>
      <c r="G420" s="28"/>
      <c r="H420" s="259"/>
      <c r="I420" s="259"/>
      <c r="J420" s="259"/>
      <c r="K420" s="28"/>
      <c r="L420" s="31"/>
      <c r="M420" s="31"/>
      <c r="N420" s="82"/>
    </row>
    <row r="421" spans="1:14" ht="12.75" customHeight="1">
      <c r="A421" s="87"/>
      <c r="B421" s="28"/>
      <c r="C421" s="28"/>
      <c r="D421" s="28"/>
      <c r="E421" s="28"/>
      <c r="F421" s="28"/>
      <c r="G421" s="28"/>
      <c r="H421" s="259"/>
      <c r="I421" s="259"/>
      <c r="J421" s="259"/>
      <c r="K421" s="28"/>
      <c r="L421" s="31"/>
      <c r="M421" s="31"/>
      <c r="N421" s="82"/>
    </row>
    <row r="422" spans="1:14">
      <c r="A422" s="116" t="s">
        <v>296</v>
      </c>
      <c r="B422" s="93"/>
      <c r="C422" s="28" t="s">
        <v>221</v>
      </c>
      <c r="D422" s="136">
        <f>IF(SUM(E415:E420)=0,,AVERAGE(E415:E420))</f>
        <v>0</v>
      </c>
      <c r="E422" s="93"/>
      <c r="F422" s="33"/>
      <c r="G422" s="33"/>
      <c r="H422" s="259"/>
      <c r="I422" s="259"/>
      <c r="J422" s="259"/>
      <c r="K422" s="28"/>
      <c r="L422" s="31"/>
      <c r="M422" s="31"/>
      <c r="N422" s="82"/>
    </row>
    <row r="423" spans="1:14">
      <c r="A423" s="116"/>
      <c r="B423" s="93"/>
      <c r="C423" s="28"/>
      <c r="D423" s="93"/>
      <c r="E423" s="93"/>
      <c r="F423" s="33"/>
      <c r="G423" s="33"/>
      <c r="H423" s="33"/>
      <c r="I423" s="33"/>
      <c r="J423" s="33"/>
      <c r="K423" s="113"/>
      <c r="L423" s="31"/>
      <c r="M423" s="31"/>
      <c r="N423" s="82"/>
    </row>
    <row r="424" spans="1:14">
      <c r="A424" s="87"/>
      <c r="B424" s="28"/>
      <c r="C424" s="28"/>
      <c r="D424" s="182"/>
      <c r="E424" s="182"/>
      <c r="F424" s="182"/>
      <c r="G424" s="182"/>
      <c r="H424" s="182"/>
      <c r="I424" s="182"/>
      <c r="J424" s="182"/>
      <c r="K424" s="48"/>
      <c r="L424" s="31"/>
      <c r="M424" s="31"/>
      <c r="N424" s="82"/>
    </row>
    <row r="425" spans="1:14">
      <c r="A425" s="47"/>
      <c r="B425" s="28"/>
      <c r="C425" s="28"/>
      <c r="D425" s="28"/>
      <c r="E425" s="28"/>
      <c r="F425" s="45"/>
      <c r="G425" s="45"/>
      <c r="H425" s="45"/>
      <c r="I425" s="45"/>
      <c r="J425" s="45"/>
      <c r="K425" s="45"/>
      <c r="L425" s="31"/>
      <c r="M425" s="31"/>
      <c r="N425" s="82"/>
    </row>
    <row r="426" spans="1:14">
      <c r="A426" s="89" t="s">
        <v>246</v>
      </c>
      <c r="B426" s="39"/>
      <c r="C426" s="39"/>
      <c r="D426" s="28"/>
      <c r="E426" s="38"/>
      <c r="F426" s="45"/>
      <c r="G426" s="45"/>
      <c r="H426" s="45"/>
      <c r="I426" s="45"/>
      <c r="J426" s="45"/>
      <c r="K426" s="45"/>
      <c r="L426" s="39"/>
      <c r="M426" s="39"/>
      <c r="N426" s="80"/>
    </row>
    <row r="427" spans="1:14">
      <c r="A427" s="91"/>
      <c r="B427" s="39"/>
      <c r="C427" s="39"/>
      <c r="D427" s="28"/>
      <c r="E427" s="38"/>
      <c r="F427" s="33"/>
      <c r="G427" s="33"/>
      <c r="H427" s="33"/>
      <c r="I427" s="33"/>
      <c r="J427" s="33"/>
      <c r="K427" s="83"/>
      <c r="L427" s="39"/>
      <c r="M427" s="39"/>
      <c r="N427" s="80"/>
    </row>
    <row r="428" spans="1:14">
      <c r="A428" s="91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80"/>
    </row>
    <row r="429" spans="1:14">
      <c r="A429" s="88" t="s">
        <v>286</v>
      </c>
      <c r="B429" s="31"/>
      <c r="C429" s="31"/>
      <c r="D429" s="31"/>
      <c r="E429" s="28"/>
      <c r="F429" s="28"/>
      <c r="G429" s="28"/>
      <c r="H429" s="28"/>
      <c r="I429" s="28"/>
      <c r="J429" s="28"/>
      <c r="K429" s="28"/>
      <c r="L429" s="249"/>
      <c r="M429" s="249"/>
      <c r="N429" s="81"/>
    </row>
    <row r="430" spans="1:14">
      <c r="A430" s="10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185"/>
      <c r="M430" s="185"/>
      <c r="N430" s="81"/>
    </row>
    <row r="431" spans="1:14" ht="12.75" customHeight="1">
      <c r="A431" s="260" t="s">
        <v>321</v>
      </c>
      <c r="B431" s="261"/>
      <c r="C431" s="261"/>
      <c r="D431" s="262"/>
      <c r="E431" s="262"/>
      <c r="F431" s="262"/>
      <c r="G431" s="184"/>
      <c r="H431" s="184"/>
      <c r="I431" s="184"/>
      <c r="J431" s="184"/>
      <c r="K431" s="28"/>
      <c r="L431" s="45"/>
      <c r="M431" s="28"/>
      <c r="N431" s="79"/>
    </row>
    <row r="432" spans="1:14">
      <c r="A432" s="260"/>
      <c r="B432" s="261"/>
      <c r="C432" s="261"/>
      <c r="D432" s="262"/>
      <c r="E432" s="262"/>
      <c r="F432" s="262"/>
      <c r="G432" s="184"/>
      <c r="H432" s="184"/>
      <c r="I432" s="184"/>
      <c r="J432" s="184"/>
      <c r="K432" s="28"/>
      <c r="L432" s="28"/>
      <c r="M432" s="28"/>
      <c r="N432" s="79"/>
    </row>
    <row r="433" spans="1:14" ht="12.75" customHeight="1">
      <c r="A433" s="186"/>
      <c r="B433" s="187"/>
      <c r="C433" s="187"/>
      <c r="D433" s="188"/>
      <c r="E433" s="188"/>
      <c r="F433" s="188"/>
      <c r="G433" s="188"/>
      <c r="H433" s="188"/>
      <c r="I433" s="188"/>
      <c r="J433" s="188"/>
      <c r="K433" s="28"/>
      <c r="L433" s="28"/>
      <c r="M433" s="28"/>
      <c r="N433" s="79"/>
    </row>
    <row r="434" spans="1:14">
      <c r="A434" s="87"/>
      <c r="B434" s="28"/>
      <c r="C434" s="28"/>
      <c r="D434" s="28"/>
      <c r="E434" s="28" t="s">
        <v>280</v>
      </c>
      <c r="F434" s="28"/>
      <c r="G434" s="28"/>
      <c r="H434" s="28"/>
      <c r="I434" s="28"/>
      <c r="J434" s="28"/>
      <c r="K434" s="28"/>
      <c r="L434" s="28"/>
      <c r="M434" s="28"/>
      <c r="N434" s="79"/>
    </row>
    <row r="435" spans="1:14">
      <c r="A435" s="87"/>
      <c r="B435" s="28"/>
      <c r="C435" s="28"/>
      <c r="D435" s="28" t="s">
        <v>271</v>
      </c>
      <c r="E435" s="139"/>
      <c r="F435" s="28"/>
      <c r="G435" s="28"/>
      <c r="H435" s="28"/>
      <c r="I435" s="28"/>
      <c r="J435" s="28"/>
      <c r="K435" s="28"/>
      <c r="L435" s="28"/>
      <c r="M435" s="28"/>
      <c r="N435" s="79"/>
    </row>
    <row r="436" spans="1:14">
      <c r="A436" s="87"/>
      <c r="B436" s="28"/>
      <c r="C436" s="28"/>
      <c r="D436" s="28" t="s">
        <v>272</v>
      </c>
      <c r="E436" s="139"/>
      <c r="F436" s="28"/>
      <c r="G436" s="28"/>
      <c r="H436" s="28"/>
      <c r="I436" s="28"/>
      <c r="J436" s="28"/>
      <c r="K436" s="28"/>
      <c r="L436" s="28"/>
      <c r="M436" s="28"/>
      <c r="N436" s="79"/>
    </row>
    <row r="437" spans="1:14">
      <c r="A437" s="87"/>
      <c r="B437" s="28"/>
      <c r="C437" s="28"/>
      <c r="D437" s="28" t="s">
        <v>273</v>
      </c>
      <c r="E437" s="139"/>
      <c r="F437" s="28"/>
      <c r="G437" s="28"/>
      <c r="H437" s="28"/>
      <c r="I437" s="28"/>
      <c r="J437" s="28"/>
      <c r="K437" s="28"/>
      <c r="L437" s="28"/>
      <c r="M437" s="28"/>
      <c r="N437" s="79"/>
    </row>
    <row r="438" spans="1:14">
      <c r="A438" s="87"/>
      <c r="B438" s="28"/>
      <c r="C438" s="28"/>
      <c r="D438" s="28" t="s">
        <v>274</v>
      </c>
      <c r="E438" s="139"/>
      <c r="F438" s="28"/>
      <c r="G438" s="28"/>
      <c r="H438" s="140" t="s">
        <v>324</v>
      </c>
      <c r="I438" s="39"/>
      <c r="J438" s="39"/>
      <c r="K438" s="28"/>
      <c r="L438" s="28" t="s">
        <v>220</v>
      </c>
      <c r="M438" s="28"/>
      <c r="N438" s="79"/>
    </row>
    <row r="439" spans="1:14" ht="12.75" customHeight="1">
      <c r="A439" s="87"/>
      <c r="B439" s="28"/>
      <c r="C439" s="28"/>
      <c r="D439" s="28" t="s">
        <v>275</v>
      </c>
      <c r="E439" s="139"/>
      <c r="F439" s="28"/>
      <c r="G439" s="28"/>
      <c r="H439" s="259" t="str">
        <f>+"El costo del material veterinario para una pollita en el mes es de $"&amp;VALUE(D442)&amp;"."</f>
        <v>El costo del material veterinario para una pollita en el mes es de $0.</v>
      </c>
      <c r="I439" s="259"/>
      <c r="J439" s="259"/>
      <c r="K439" s="28"/>
      <c r="L439" s="31"/>
      <c r="M439" s="31"/>
      <c r="N439" s="82"/>
    </row>
    <row r="440" spans="1:14">
      <c r="A440" s="87"/>
      <c r="B440" s="28"/>
      <c r="C440" s="28"/>
      <c r="D440" s="28" t="s">
        <v>276</v>
      </c>
      <c r="E440" s="139"/>
      <c r="F440" s="28"/>
      <c r="G440" s="28"/>
      <c r="H440" s="259"/>
      <c r="I440" s="259"/>
      <c r="J440" s="259"/>
      <c r="K440" s="28"/>
      <c r="L440" s="31"/>
      <c r="M440" s="31"/>
      <c r="N440" s="82"/>
    </row>
    <row r="441" spans="1:14" ht="12.75" customHeight="1">
      <c r="A441" s="87"/>
      <c r="B441" s="28"/>
      <c r="C441" s="28"/>
      <c r="D441" s="28"/>
      <c r="E441" s="28"/>
      <c r="F441" s="28"/>
      <c r="G441" s="28"/>
      <c r="H441" s="259"/>
      <c r="I441" s="259"/>
      <c r="J441" s="259"/>
      <c r="K441" s="28"/>
      <c r="L441" s="31"/>
      <c r="M441" s="31"/>
      <c r="N441" s="82"/>
    </row>
    <row r="442" spans="1:14">
      <c r="A442" s="116" t="s">
        <v>297</v>
      </c>
      <c r="B442" s="93"/>
      <c r="C442" s="28" t="s">
        <v>221</v>
      </c>
      <c r="D442" s="136">
        <f>IF(SUM(E435:E440)=0,,AVERAGE(E435:E440))</f>
        <v>0</v>
      </c>
      <c r="E442" s="93"/>
      <c r="F442" s="33"/>
      <c r="G442" s="33"/>
      <c r="H442" s="259"/>
      <c r="I442" s="259"/>
      <c r="J442" s="259"/>
      <c r="K442" s="28"/>
      <c r="L442" s="31"/>
      <c r="M442" s="31"/>
      <c r="N442" s="82"/>
    </row>
    <row r="443" spans="1:14">
      <c r="A443" s="116"/>
      <c r="B443" s="93"/>
      <c r="C443" s="28"/>
      <c r="D443" s="93"/>
      <c r="E443" s="93"/>
      <c r="F443" s="33"/>
      <c r="G443" s="33"/>
      <c r="H443" s="33"/>
      <c r="I443" s="33"/>
      <c r="J443" s="33"/>
      <c r="K443" s="113"/>
      <c r="L443" s="31"/>
      <c r="M443" s="31"/>
      <c r="N443" s="82"/>
    </row>
    <row r="444" spans="1:14">
      <c r="A444" s="87"/>
      <c r="B444" s="28"/>
      <c r="C444" s="28"/>
      <c r="D444" s="182"/>
      <c r="E444" s="182"/>
      <c r="F444" s="182"/>
      <c r="G444" s="182"/>
      <c r="H444" s="182"/>
      <c r="I444" s="182"/>
      <c r="J444" s="182"/>
      <c r="K444" s="48"/>
      <c r="L444" s="31"/>
      <c r="M444" s="31"/>
      <c r="N444" s="82"/>
    </row>
    <row r="445" spans="1:14">
      <c r="A445" s="47"/>
      <c r="B445" s="28"/>
      <c r="C445" s="28"/>
      <c r="D445" s="28"/>
      <c r="E445" s="28"/>
      <c r="F445" s="45"/>
      <c r="G445" s="45"/>
      <c r="H445" s="45"/>
      <c r="I445" s="45"/>
      <c r="J445" s="45"/>
      <c r="K445" s="45"/>
      <c r="L445" s="31"/>
      <c r="M445" s="31"/>
      <c r="N445" s="82"/>
    </row>
    <row r="446" spans="1:14">
      <c r="A446" s="89" t="s">
        <v>246</v>
      </c>
      <c r="B446" s="39"/>
      <c r="C446" s="39"/>
      <c r="D446" s="28"/>
      <c r="E446" s="38"/>
      <c r="F446" s="45"/>
      <c r="G446" s="45"/>
      <c r="H446" s="45"/>
      <c r="I446" s="45"/>
      <c r="J446" s="45"/>
      <c r="K446" s="45"/>
      <c r="L446" s="39"/>
      <c r="M446" s="39"/>
      <c r="N446" s="80"/>
    </row>
    <row r="447" spans="1:14">
      <c r="A447" s="91"/>
      <c r="B447" s="39"/>
      <c r="C447" s="39"/>
      <c r="D447" s="28"/>
      <c r="E447" s="38"/>
      <c r="F447" s="33"/>
      <c r="G447" s="33"/>
      <c r="H447" s="33"/>
      <c r="I447" s="33"/>
      <c r="J447" s="33"/>
      <c r="K447" s="83"/>
      <c r="L447" s="39"/>
      <c r="M447" s="39"/>
      <c r="N447" s="80"/>
    </row>
    <row r="448" spans="1:14">
      <c r="A448" s="91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80"/>
    </row>
    <row r="449" spans="1:14">
      <c r="A449" s="88" t="s">
        <v>288</v>
      </c>
      <c r="B449" s="31"/>
      <c r="C449" s="31"/>
      <c r="D449" s="31"/>
      <c r="E449" s="28"/>
      <c r="F449" s="28"/>
      <c r="G449" s="28"/>
      <c r="H449" s="28"/>
      <c r="I449" s="28"/>
      <c r="J449" s="28"/>
      <c r="K449" s="28"/>
      <c r="L449" s="249"/>
      <c r="M449" s="249"/>
      <c r="N449" s="81"/>
    </row>
    <row r="450" spans="1:14">
      <c r="A450" s="10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185"/>
      <c r="M450" s="185"/>
      <c r="N450" s="81"/>
    </row>
    <row r="451" spans="1:14" ht="12.75" customHeight="1">
      <c r="A451" s="260" t="s">
        <v>322</v>
      </c>
      <c r="B451" s="261"/>
      <c r="C451" s="261"/>
      <c r="D451" s="262"/>
      <c r="E451" s="262"/>
      <c r="F451" s="262"/>
      <c r="G451" s="184"/>
      <c r="H451" s="184"/>
      <c r="I451" s="184"/>
      <c r="J451" s="184"/>
      <c r="K451" s="28"/>
      <c r="L451" s="45"/>
      <c r="M451" s="28"/>
      <c r="N451" s="79"/>
    </row>
    <row r="452" spans="1:14">
      <c r="A452" s="260"/>
      <c r="B452" s="261"/>
      <c r="C452" s="261"/>
      <c r="D452" s="262"/>
      <c r="E452" s="262"/>
      <c r="F452" s="262"/>
      <c r="G452" s="184"/>
      <c r="H452" s="184"/>
      <c r="I452" s="184"/>
      <c r="J452" s="184"/>
      <c r="K452" s="28"/>
      <c r="L452" s="28"/>
      <c r="M452" s="28"/>
      <c r="N452" s="79"/>
    </row>
    <row r="453" spans="1:14" ht="12.75" customHeight="1">
      <c r="A453" s="186"/>
      <c r="B453" s="187"/>
      <c r="C453" s="187"/>
      <c r="D453" s="188"/>
      <c r="E453" s="188"/>
      <c r="F453" s="188"/>
      <c r="G453" s="188"/>
      <c r="H453" s="188"/>
      <c r="I453" s="188"/>
      <c r="J453" s="188"/>
      <c r="K453" s="28"/>
      <c r="L453" s="28"/>
      <c r="M453" s="28"/>
      <c r="N453" s="79"/>
    </row>
    <row r="454" spans="1:14">
      <c r="A454" s="87"/>
      <c r="B454" s="28"/>
      <c r="C454" s="28"/>
      <c r="D454" s="28"/>
      <c r="E454" s="28" t="s">
        <v>289</v>
      </c>
      <c r="F454" s="28"/>
      <c r="G454" s="28"/>
      <c r="H454" s="28"/>
      <c r="I454" s="28"/>
      <c r="J454" s="28"/>
      <c r="K454" s="28"/>
      <c r="L454" s="28"/>
      <c r="M454" s="28"/>
      <c r="N454" s="79"/>
    </row>
    <row r="455" spans="1:14">
      <c r="A455" s="87"/>
      <c r="B455" s="28"/>
      <c r="C455" s="28"/>
      <c r="D455" s="28" t="s">
        <v>271</v>
      </c>
      <c r="E455" s="139"/>
      <c r="F455" s="28"/>
      <c r="G455" s="28"/>
      <c r="H455" s="28"/>
      <c r="I455" s="28"/>
      <c r="J455" s="28"/>
      <c r="K455" s="28"/>
      <c r="L455" s="28"/>
      <c r="M455" s="28"/>
      <c r="N455" s="79"/>
    </row>
    <row r="456" spans="1:14">
      <c r="A456" s="87"/>
      <c r="B456" s="28"/>
      <c r="C456" s="28"/>
      <c r="D456" s="28" t="s">
        <v>272</v>
      </c>
      <c r="E456" s="139"/>
      <c r="F456" s="28"/>
      <c r="G456" s="28"/>
      <c r="H456" s="28"/>
      <c r="I456" s="28"/>
      <c r="J456" s="28"/>
      <c r="K456" s="28"/>
      <c r="L456" s="28"/>
      <c r="M456" s="28"/>
      <c r="N456" s="79"/>
    </row>
    <row r="457" spans="1:14">
      <c r="A457" s="87"/>
      <c r="B457" s="28"/>
      <c r="C457" s="28"/>
      <c r="D457" s="28" t="s">
        <v>273</v>
      </c>
      <c r="E457" s="139"/>
      <c r="F457" s="28"/>
      <c r="G457" s="28"/>
      <c r="H457" s="28"/>
      <c r="I457" s="28"/>
      <c r="J457" s="28"/>
      <c r="K457" s="28"/>
      <c r="L457" s="28"/>
      <c r="M457" s="28"/>
      <c r="N457" s="79"/>
    </row>
    <row r="458" spans="1:14">
      <c r="A458" s="87"/>
      <c r="B458" s="28"/>
      <c r="C458" s="28"/>
      <c r="D458" s="28" t="s">
        <v>274</v>
      </c>
      <c r="E458" s="139"/>
      <c r="F458" s="28"/>
      <c r="G458" s="28"/>
      <c r="H458" s="140" t="s">
        <v>324</v>
      </c>
      <c r="I458" s="39"/>
      <c r="J458" s="39"/>
      <c r="K458" s="28"/>
      <c r="L458" s="28" t="s">
        <v>220</v>
      </c>
      <c r="M458" s="28"/>
      <c r="N458" s="79"/>
    </row>
    <row r="459" spans="1:14" ht="12.75" customHeight="1">
      <c r="A459" s="87"/>
      <c r="B459" s="28"/>
      <c r="C459" s="28"/>
      <c r="D459" s="28" t="s">
        <v>275</v>
      </c>
      <c r="E459" s="139"/>
      <c r="F459" s="28"/>
      <c r="G459" s="28"/>
      <c r="H459" s="259" t="str">
        <f>+"Los gasto directos para una pollita en el mes es de $"&amp;VALUE(D462)&amp;"."</f>
        <v>Los gasto directos para una pollita en el mes es de $0.</v>
      </c>
      <c r="I459" s="259"/>
      <c r="J459" s="259"/>
      <c r="K459" s="28"/>
      <c r="L459" s="31"/>
      <c r="M459" s="31"/>
      <c r="N459" s="82"/>
    </row>
    <row r="460" spans="1:14">
      <c r="A460" s="87"/>
      <c r="B460" s="28"/>
      <c r="C460" s="28"/>
      <c r="D460" s="28" t="s">
        <v>276</v>
      </c>
      <c r="E460" s="139"/>
      <c r="F460" s="28"/>
      <c r="G460" s="28"/>
      <c r="H460" s="259"/>
      <c r="I460" s="259"/>
      <c r="J460" s="259"/>
      <c r="K460" s="28"/>
      <c r="L460" s="31"/>
      <c r="M460" s="31"/>
      <c r="N460" s="82"/>
    </row>
    <row r="461" spans="1:14" ht="12.75" customHeight="1">
      <c r="A461" s="87"/>
      <c r="B461" s="28"/>
      <c r="C461" s="28"/>
      <c r="D461" s="28"/>
      <c r="E461" s="28"/>
      <c r="F461" s="28"/>
      <c r="G461" s="28"/>
      <c r="H461" s="259"/>
      <c r="I461" s="259"/>
      <c r="J461" s="259"/>
      <c r="K461" s="28"/>
      <c r="L461" s="31"/>
      <c r="M461" s="31"/>
      <c r="N461" s="82"/>
    </row>
    <row r="462" spans="1:14">
      <c r="A462" s="263" t="s">
        <v>288</v>
      </c>
      <c r="B462" s="264"/>
      <c r="C462" s="28" t="s">
        <v>221</v>
      </c>
      <c r="D462" s="136">
        <f>IF(SUM(E455:E460)=0,,AVERAGE(E455:E460))</f>
        <v>0</v>
      </c>
      <c r="E462" s="93"/>
      <c r="F462" s="33"/>
      <c r="G462" s="33"/>
      <c r="H462" s="259"/>
      <c r="I462" s="259"/>
      <c r="J462" s="259"/>
      <c r="K462" s="28"/>
      <c r="L462" s="31"/>
      <c r="M462" s="31"/>
      <c r="N462" s="82"/>
    </row>
    <row r="463" spans="1:14">
      <c r="A463" s="87"/>
      <c r="B463" s="28"/>
      <c r="C463" s="28"/>
      <c r="D463" s="93"/>
      <c r="E463" s="93"/>
      <c r="F463" s="33"/>
      <c r="G463" s="33"/>
      <c r="H463" s="33"/>
      <c r="I463" s="33"/>
      <c r="J463" s="33"/>
      <c r="K463" s="113"/>
      <c r="L463" s="31"/>
      <c r="M463" s="31"/>
      <c r="N463" s="82"/>
    </row>
    <row r="464" spans="1:14">
      <c r="A464" s="87"/>
      <c r="B464" s="28"/>
      <c r="C464" s="28"/>
      <c r="D464" s="182"/>
      <c r="E464" s="182"/>
      <c r="F464" s="182"/>
      <c r="G464" s="182"/>
      <c r="H464" s="182"/>
      <c r="I464" s="182"/>
      <c r="J464" s="182"/>
      <c r="K464" s="48"/>
      <c r="L464" s="31"/>
      <c r="M464" s="31"/>
      <c r="N464" s="82"/>
    </row>
    <row r="465" spans="1:14">
      <c r="A465" s="47"/>
      <c r="B465" s="28"/>
      <c r="C465" s="28"/>
      <c r="D465" s="28"/>
      <c r="E465" s="28"/>
      <c r="F465" s="45"/>
      <c r="G465" s="45"/>
      <c r="H465" s="45"/>
      <c r="I465" s="45"/>
      <c r="J465" s="45"/>
      <c r="K465" s="45"/>
      <c r="L465" s="28"/>
      <c r="M465" s="28"/>
      <c r="N465" s="79"/>
    </row>
    <row r="466" spans="1:14">
      <c r="A466" s="89" t="s">
        <v>246</v>
      </c>
      <c r="B466" s="39"/>
      <c r="C466" s="39"/>
      <c r="D466" s="28"/>
      <c r="E466" s="38"/>
      <c r="F466" s="45"/>
      <c r="G466" s="45"/>
      <c r="H466" s="45"/>
      <c r="I466" s="45"/>
      <c r="J466" s="45"/>
      <c r="K466" s="45"/>
      <c r="L466" s="39"/>
      <c r="M466" s="39"/>
      <c r="N466" s="80"/>
    </row>
    <row r="467" spans="1:14">
      <c r="A467" s="91"/>
      <c r="B467" s="39"/>
      <c r="C467" s="39"/>
      <c r="D467" s="28"/>
      <c r="E467" s="38"/>
      <c r="F467" s="33"/>
      <c r="G467" s="33"/>
      <c r="H467" s="33"/>
      <c r="I467" s="33"/>
      <c r="J467" s="33"/>
      <c r="K467" s="83"/>
      <c r="L467" s="39"/>
      <c r="M467" s="39"/>
      <c r="N467" s="80"/>
    </row>
    <row r="468" spans="1:14">
      <c r="A468" s="91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80"/>
    </row>
    <row r="469" spans="1:14">
      <c r="A469" s="88" t="s">
        <v>290</v>
      </c>
      <c r="B469" s="31"/>
      <c r="C469" s="31"/>
      <c r="D469" s="31"/>
      <c r="E469" s="28"/>
      <c r="F469" s="28"/>
      <c r="G469" s="28"/>
      <c r="H469" s="28"/>
      <c r="I469" s="28"/>
      <c r="J469" s="28"/>
      <c r="K469" s="28"/>
      <c r="L469" s="249"/>
      <c r="M469" s="249"/>
      <c r="N469" s="81"/>
    </row>
    <row r="470" spans="1:14">
      <c r="A470" s="10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185"/>
      <c r="M470" s="185"/>
      <c r="N470" s="81"/>
    </row>
    <row r="471" spans="1:14" ht="12.75" customHeight="1">
      <c r="A471" s="260" t="s">
        <v>323</v>
      </c>
      <c r="B471" s="261"/>
      <c r="C471" s="261"/>
      <c r="D471" s="262"/>
      <c r="E471" s="262"/>
      <c r="F471" s="262"/>
      <c r="G471" s="184"/>
      <c r="H471" s="184"/>
      <c r="I471" s="184"/>
      <c r="J471" s="184"/>
      <c r="K471" s="28"/>
      <c r="L471" s="28"/>
      <c r="M471" s="28"/>
      <c r="N471" s="79"/>
    </row>
    <row r="472" spans="1:14">
      <c r="A472" s="260"/>
      <c r="B472" s="261"/>
      <c r="C472" s="261"/>
      <c r="D472" s="262"/>
      <c r="E472" s="262"/>
      <c r="F472" s="262"/>
      <c r="G472" s="184"/>
      <c r="H472" s="184"/>
      <c r="I472" s="184"/>
      <c r="J472" s="184"/>
      <c r="K472" s="28"/>
      <c r="L472" s="28"/>
      <c r="M472" s="28"/>
      <c r="N472" s="79"/>
    </row>
    <row r="473" spans="1:14">
      <c r="A473" s="186"/>
      <c r="B473" s="187"/>
      <c r="C473" s="187"/>
      <c r="D473" s="188"/>
      <c r="E473" s="188"/>
      <c r="F473" s="188"/>
      <c r="G473" s="188"/>
      <c r="H473" s="188"/>
      <c r="I473" s="188"/>
      <c r="J473" s="188"/>
      <c r="K473" s="28"/>
      <c r="L473" s="28"/>
      <c r="M473" s="28"/>
      <c r="N473" s="79"/>
    </row>
    <row r="474" spans="1:14">
      <c r="A474" s="87"/>
      <c r="B474" s="28"/>
      <c r="C474" s="28"/>
      <c r="D474" s="28"/>
      <c r="E474" s="28" t="s">
        <v>291</v>
      </c>
      <c r="F474" s="28"/>
      <c r="G474" s="28"/>
      <c r="H474" s="28"/>
      <c r="I474" s="28"/>
      <c r="J474" s="28"/>
      <c r="K474" s="28"/>
      <c r="L474" s="28"/>
      <c r="M474" s="28"/>
      <c r="N474" s="79"/>
    </row>
    <row r="475" spans="1:14">
      <c r="A475" s="87"/>
      <c r="B475" s="28"/>
      <c r="C475" s="28"/>
      <c r="D475" s="28" t="s">
        <v>271</v>
      </c>
      <c r="E475" s="139"/>
      <c r="F475" s="28"/>
      <c r="G475" s="28"/>
      <c r="H475" s="28"/>
      <c r="I475" s="28"/>
      <c r="J475" s="28"/>
      <c r="K475" s="28"/>
      <c r="L475" s="28"/>
      <c r="M475" s="28"/>
      <c r="N475" s="79"/>
    </row>
    <row r="476" spans="1:14">
      <c r="A476" s="87"/>
      <c r="B476" s="28"/>
      <c r="C476" s="28"/>
      <c r="D476" s="28" t="s">
        <v>272</v>
      </c>
      <c r="E476" s="139"/>
      <c r="F476" s="28"/>
      <c r="G476" s="28"/>
      <c r="H476" s="28"/>
      <c r="I476" s="28"/>
      <c r="J476" s="28"/>
      <c r="K476" s="28"/>
      <c r="L476" s="28" t="s">
        <v>220</v>
      </c>
      <c r="M476" s="28"/>
      <c r="N476" s="79"/>
    </row>
    <row r="477" spans="1:14">
      <c r="A477" s="87"/>
      <c r="B477" s="28"/>
      <c r="C477" s="28"/>
      <c r="D477" s="28" t="s">
        <v>273</v>
      </c>
      <c r="E477" s="139"/>
      <c r="F477" s="28"/>
      <c r="G477" s="28"/>
      <c r="H477" s="28"/>
      <c r="I477" s="28"/>
      <c r="J477" s="28"/>
      <c r="K477" s="28"/>
      <c r="L477" s="31"/>
      <c r="M477" s="31"/>
      <c r="N477" s="82"/>
    </row>
    <row r="478" spans="1:14">
      <c r="A478" s="87"/>
      <c r="B478" s="28"/>
      <c r="C478" s="28"/>
      <c r="D478" s="28" t="s">
        <v>274</v>
      </c>
      <c r="E478" s="139"/>
      <c r="F478" s="28"/>
      <c r="G478" s="28"/>
      <c r="H478" s="140" t="s">
        <v>324</v>
      </c>
      <c r="I478" s="39"/>
      <c r="J478" s="39"/>
      <c r="K478" s="28"/>
      <c r="L478" s="31"/>
      <c r="M478" s="31"/>
      <c r="N478" s="82"/>
    </row>
    <row r="479" spans="1:14" ht="12.75" customHeight="1">
      <c r="A479" s="87"/>
      <c r="B479" s="28"/>
      <c r="C479" s="28"/>
      <c r="D479" s="28" t="s">
        <v>275</v>
      </c>
      <c r="E479" s="139"/>
      <c r="F479" s="28"/>
      <c r="G479" s="28"/>
      <c r="H479" s="259" t="str">
        <f>+"Los sueldos y prestaciones para una pollita en el mes es de $"&amp;VALUE(D482)&amp;"."</f>
        <v>Los sueldos y prestaciones para una pollita en el mes es de $0.</v>
      </c>
      <c r="I479" s="259"/>
      <c r="J479" s="259"/>
      <c r="K479" s="28"/>
      <c r="L479" s="31"/>
      <c r="M479" s="31"/>
      <c r="N479" s="82"/>
    </row>
    <row r="480" spans="1:14">
      <c r="A480" s="87"/>
      <c r="B480" s="28"/>
      <c r="C480" s="28"/>
      <c r="D480" s="28" t="s">
        <v>276</v>
      </c>
      <c r="E480" s="139"/>
      <c r="F480" s="28"/>
      <c r="G480" s="28"/>
      <c r="H480" s="259"/>
      <c r="I480" s="259"/>
      <c r="J480" s="259"/>
      <c r="K480" s="28"/>
      <c r="L480" s="31"/>
      <c r="M480" s="31"/>
      <c r="N480" s="82"/>
    </row>
    <row r="481" spans="1:14">
      <c r="A481" s="87"/>
      <c r="B481" s="28"/>
      <c r="C481" s="28"/>
      <c r="D481" s="28"/>
      <c r="E481" s="28"/>
      <c r="F481" s="28"/>
      <c r="G481" s="28"/>
      <c r="H481" s="259"/>
      <c r="I481" s="259"/>
      <c r="J481" s="259"/>
      <c r="K481" s="28"/>
      <c r="L481" s="31"/>
      <c r="M481" s="31"/>
      <c r="N481" s="82"/>
    </row>
    <row r="482" spans="1:14">
      <c r="A482" s="263" t="s">
        <v>290</v>
      </c>
      <c r="B482" s="264"/>
      <c r="C482" s="28" t="s">
        <v>221</v>
      </c>
      <c r="D482" s="136">
        <f>IF(SUM(E475:E480)=0,,AVERAGE(E475:E480))</f>
        <v>0</v>
      </c>
      <c r="E482" s="93"/>
      <c r="F482" s="33"/>
      <c r="G482" s="33"/>
      <c r="H482" s="259"/>
      <c r="I482" s="259"/>
      <c r="J482" s="259"/>
      <c r="K482" s="28"/>
      <c r="L482" s="31"/>
      <c r="M482" s="31"/>
      <c r="N482" s="82"/>
    </row>
    <row r="483" spans="1:14">
      <c r="A483" s="116"/>
      <c r="B483" s="93"/>
      <c r="C483" s="28"/>
      <c r="D483" s="93"/>
      <c r="E483" s="93"/>
      <c r="F483" s="33"/>
      <c r="G483" s="33"/>
      <c r="H483" s="33"/>
      <c r="I483" s="33"/>
      <c r="J483" s="33"/>
      <c r="K483" s="113"/>
      <c r="L483" s="28"/>
      <c r="M483" s="28"/>
      <c r="N483" s="79"/>
    </row>
    <row r="484" spans="1:14">
      <c r="A484" s="87"/>
      <c r="B484" s="28"/>
      <c r="C484" s="28"/>
      <c r="D484" s="182"/>
      <c r="E484" s="182"/>
      <c r="F484" s="182"/>
      <c r="G484" s="182"/>
      <c r="H484" s="182"/>
      <c r="I484" s="182"/>
      <c r="J484" s="182"/>
      <c r="K484" s="48"/>
      <c r="L484" s="28"/>
      <c r="M484" s="28"/>
      <c r="N484" s="79"/>
    </row>
    <row r="485" spans="1:14">
      <c r="A485" s="47"/>
      <c r="B485" s="28"/>
      <c r="C485" s="28"/>
      <c r="D485" s="28"/>
      <c r="E485" s="28"/>
      <c r="F485" s="45"/>
      <c r="G485" s="45"/>
      <c r="H485" s="45"/>
      <c r="I485" s="45"/>
      <c r="J485" s="45"/>
      <c r="K485" s="45"/>
      <c r="L485" s="28"/>
      <c r="M485" s="28"/>
      <c r="N485" s="79"/>
    </row>
    <row r="486" spans="1:14">
      <c r="A486" s="89" t="s">
        <v>246</v>
      </c>
      <c r="B486" s="39"/>
      <c r="C486" s="39"/>
      <c r="D486" s="28"/>
      <c r="E486" s="38"/>
      <c r="F486" s="45"/>
      <c r="G486" s="45"/>
      <c r="H486" s="45"/>
      <c r="I486" s="45"/>
      <c r="J486" s="45"/>
      <c r="K486" s="45"/>
      <c r="L486" s="39"/>
      <c r="M486" s="39"/>
      <c r="N486" s="80"/>
    </row>
    <row r="487" spans="1:14">
      <c r="A487" s="91"/>
      <c r="B487" s="39"/>
      <c r="C487" s="39"/>
      <c r="D487" s="28"/>
      <c r="E487" s="38"/>
      <c r="F487" s="33"/>
      <c r="G487" s="33"/>
      <c r="H487" s="33"/>
      <c r="I487" s="33"/>
      <c r="J487" s="33"/>
      <c r="K487" s="83"/>
      <c r="L487" s="39"/>
      <c r="M487" s="39"/>
      <c r="N487" s="80"/>
    </row>
    <row r="488" spans="1:14">
      <c r="A488" s="98"/>
      <c r="B488" s="85"/>
      <c r="C488" s="85"/>
      <c r="D488" s="31"/>
      <c r="E488" s="128"/>
      <c r="F488" s="46"/>
      <c r="G488" s="46"/>
      <c r="H488" s="46"/>
      <c r="I488" s="46"/>
      <c r="J488" s="46"/>
      <c r="K488" s="129"/>
      <c r="L488" s="85"/>
      <c r="M488" s="85"/>
      <c r="N488" s="86"/>
    </row>
    <row r="489" spans="1:14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1"/>
    </row>
    <row r="490" spans="1:14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1"/>
    </row>
    <row r="491" spans="1:14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1"/>
    </row>
    <row r="492" spans="1:14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1"/>
    </row>
    <row r="493" spans="1:14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1"/>
    </row>
    <row r="494" spans="1:1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1"/>
    </row>
    <row r="495" spans="1:14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1"/>
    </row>
    <row r="496" spans="1:14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1"/>
    </row>
    <row r="497" spans="1:14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1"/>
    </row>
    <row r="498" spans="1:14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1"/>
    </row>
    <row r="499" spans="1:14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1"/>
    </row>
    <row r="500" spans="1:14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1"/>
    </row>
    <row r="501" spans="1:14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1"/>
    </row>
    <row r="502" spans="1:14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1"/>
    </row>
    <row r="503" spans="1:14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1"/>
    </row>
    <row r="504" spans="1:1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1"/>
    </row>
    <row r="505" spans="1:14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1"/>
    </row>
    <row r="506" spans="1:14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1"/>
    </row>
    <row r="507" spans="1:14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1"/>
    </row>
    <row r="508" spans="1:14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1"/>
    </row>
    <row r="509" spans="1:14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1"/>
    </row>
    <row r="510" spans="1:14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1"/>
    </row>
    <row r="511" spans="1:14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1"/>
    </row>
    <row r="512" spans="1:14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1"/>
    </row>
    <row r="513" spans="1:14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1"/>
    </row>
    <row r="514" spans="1: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1"/>
    </row>
    <row r="515" spans="1:14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1"/>
    </row>
    <row r="516" spans="1:14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1"/>
    </row>
    <row r="517" spans="1:14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1"/>
    </row>
    <row r="518" spans="1:14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1"/>
    </row>
    <row r="519" spans="1:14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1"/>
    </row>
    <row r="520" spans="1:14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1"/>
    </row>
    <row r="521" spans="1:14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1"/>
    </row>
    <row r="522" spans="1:14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1"/>
    </row>
    <row r="523" spans="1:14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1"/>
    </row>
    <row r="524" spans="1:1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1"/>
    </row>
    <row r="525" spans="1:14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1"/>
    </row>
    <row r="526" spans="1:14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1"/>
    </row>
    <row r="527" spans="1:14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1"/>
    </row>
    <row r="528" spans="1:14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1"/>
    </row>
    <row r="529" spans="1:14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1"/>
    </row>
    <row r="530" spans="1:14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1"/>
    </row>
    <row r="531" spans="1:14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1"/>
    </row>
    <row r="532" spans="1:14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1"/>
    </row>
    <row r="533" spans="1:14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1"/>
    </row>
    <row r="534" spans="1:1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1"/>
    </row>
    <row r="535" spans="1:14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1"/>
    </row>
    <row r="536" spans="1:14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1"/>
    </row>
    <row r="537" spans="1:14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1"/>
    </row>
    <row r="538" spans="1:14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1"/>
    </row>
    <row r="539" spans="1:14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1"/>
    </row>
    <row r="540" spans="1:14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1"/>
    </row>
    <row r="541" spans="1:14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1"/>
    </row>
    <row r="542" spans="1:14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1"/>
    </row>
    <row r="543" spans="1:14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1"/>
    </row>
    <row r="544" spans="1:1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1"/>
    </row>
    <row r="545" spans="1:14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1"/>
    </row>
    <row r="546" spans="1:14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1"/>
    </row>
    <row r="547" spans="1:14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1"/>
    </row>
    <row r="548" spans="1:14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1"/>
    </row>
    <row r="549" spans="1:14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1"/>
    </row>
    <row r="550" spans="1:14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1"/>
    </row>
    <row r="551" spans="1:14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1"/>
    </row>
    <row r="552" spans="1:14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1"/>
    </row>
    <row r="553" spans="1:14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1"/>
    </row>
    <row r="554" spans="1:1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1"/>
    </row>
    <row r="555" spans="1:14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1"/>
    </row>
    <row r="556" spans="1:14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1"/>
    </row>
    <row r="557" spans="1:14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1"/>
    </row>
    <row r="558" spans="1:14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1"/>
    </row>
    <row r="559" spans="1:14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1"/>
    </row>
    <row r="560" spans="1:14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1"/>
    </row>
    <row r="561" spans="1:14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1"/>
    </row>
    <row r="562" spans="1:14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1"/>
    </row>
    <row r="563" spans="1:14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1"/>
    </row>
    <row r="564" spans="1:1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1"/>
    </row>
    <row r="565" spans="1:14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1"/>
    </row>
    <row r="566" spans="1:14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1"/>
    </row>
    <row r="567" spans="1:14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1"/>
    </row>
    <row r="568" spans="1:14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1"/>
    </row>
    <row r="569" spans="1:14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1"/>
    </row>
    <row r="570" spans="1:14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1"/>
    </row>
    <row r="571" spans="1:14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1"/>
    </row>
    <row r="572" spans="1:14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1"/>
    </row>
    <row r="573" spans="1:14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1"/>
    </row>
    <row r="574" spans="1:1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1"/>
    </row>
    <row r="575" spans="1:14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1"/>
    </row>
    <row r="576" spans="1:14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1"/>
    </row>
    <row r="577" spans="1:14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1"/>
    </row>
    <row r="578" spans="1:14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1"/>
    </row>
    <row r="579" spans="1:14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1"/>
    </row>
    <row r="580" spans="1:14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1"/>
    </row>
    <row r="581" spans="1:14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1"/>
    </row>
    <row r="582" spans="1:14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1"/>
    </row>
    <row r="583" spans="1:14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1"/>
    </row>
    <row r="584" spans="1:1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1"/>
    </row>
    <row r="585" spans="1:14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1"/>
    </row>
    <row r="586" spans="1:14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1"/>
    </row>
    <row r="587" spans="1:14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1"/>
    </row>
    <row r="588" spans="1:14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1"/>
    </row>
    <row r="589" spans="1:14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1"/>
    </row>
    <row r="590" spans="1:14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1"/>
    </row>
    <row r="591" spans="1:14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1"/>
    </row>
    <row r="592" spans="1:14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1"/>
    </row>
    <row r="593" spans="1:14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1"/>
    </row>
    <row r="594" spans="1:1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1"/>
    </row>
    <row r="595" spans="1:14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1"/>
    </row>
    <row r="596" spans="1:14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1"/>
    </row>
    <row r="597" spans="1:14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1"/>
    </row>
    <row r="598" spans="1:14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1"/>
    </row>
    <row r="599" spans="1:14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1"/>
    </row>
    <row r="600" spans="1:14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1"/>
    </row>
    <row r="601" spans="1:14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1"/>
    </row>
    <row r="602" spans="1:14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1"/>
    </row>
    <row r="603" spans="1:14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1"/>
    </row>
    <row r="604" spans="1:1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1"/>
    </row>
    <row r="605" spans="1:14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1"/>
    </row>
    <row r="606" spans="1:14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1"/>
    </row>
    <row r="607" spans="1:14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1"/>
    </row>
    <row r="608" spans="1:14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1"/>
    </row>
    <row r="609" spans="1:14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1"/>
    </row>
    <row r="610" spans="1:14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1"/>
    </row>
    <row r="611" spans="1:14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1"/>
    </row>
    <row r="612" spans="1:14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1"/>
    </row>
    <row r="613" spans="1:14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1"/>
    </row>
    <row r="614" spans="1: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1"/>
    </row>
    <row r="615" spans="1:14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1"/>
    </row>
    <row r="616" spans="1:14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1"/>
    </row>
    <row r="617" spans="1:14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1"/>
    </row>
    <row r="618" spans="1:14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1"/>
    </row>
    <row r="619" spans="1:14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1"/>
    </row>
    <row r="620" spans="1:14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1"/>
    </row>
    <row r="621" spans="1:14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1"/>
    </row>
    <row r="622" spans="1:14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1"/>
    </row>
    <row r="623" spans="1:14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1"/>
    </row>
    <row r="624" spans="1:1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1"/>
    </row>
    <row r="625" spans="1:14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1"/>
    </row>
    <row r="626" spans="1:14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1"/>
    </row>
    <row r="627" spans="1:14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1"/>
    </row>
    <row r="628" spans="1:14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1"/>
    </row>
    <row r="629" spans="1:14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1"/>
    </row>
    <row r="630" spans="1:14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1"/>
    </row>
    <row r="631" spans="1:14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1"/>
    </row>
    <row r="632" spans="1:14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1"/>
    </row>
    <row r="633" spans="1:14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1"/>
    </row>
    <row r="634" spans="1:1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1"/>
    </row>
    <row r="635" spans="1:14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1"/>
    </row>
    <row r="636" spans="1:14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1"/>
    </row>
    <row r="637" spans="1:14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1"/>
    </row>
    <row r="638" spans="1:14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1"/>
    </row>
    <row r="639" spans="1:14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1"/>
    </row>
    <row r="640" spans="1:14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1"/>
    </row>
    <row r="641" spans="1:14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1"/>
    </row>
    <row r="642" spans="1:14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1"/>
    </row>
    <row r="643" spans="1:14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1"/>
    </row>
    <row r="644" spans="1:1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1"/>
    </row>
    <row r="645" spans="1:14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1"/>
    </row>
    <row r="646" spans="1:14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1"/>
    </row>
    <row r="647" spans="1:14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1"/>
    </row>
    <row r="648" spans="1:14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1"/>
    </row>
    <row r="649" spans="1:14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1"/>
    </row>
    <row r="650" spans="1:14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1"/>
    </row>
    <row r="651" spans="1:14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1"/>
    </row>
    <row r="652" spans="1:14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1"/>
    </row>
    <row r="653" spans="1:14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1"/>
    </row>
    <row r="654" spans="1:1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1"/>
    </row>
    <row r="655" spans="1:14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1"/>
    </row>
    <row r="656" spans="1:14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1"/>
    </row>
    <row r="657" spans="1:14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1"/>
    </row>
    <row r="658" spans="1:14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1"/>
    </row>
    <row r="659" spans="1:14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1"/>
    </row>
    <row r="660" spans="1:14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1"/>
    </row>
    <row r="661" spans="1:14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1"/>
    </row>
    <row r="662" spans="1:14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1"/>
    </row>
    <row r="663" spans="1:14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1"/>
    </row>
    <row r="664" spans="1:1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1"/>
    </row>
    <row r="665" spans="1:14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1"/>
    </row>
    <row r="666" spans="1:14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1"/>
    </row>
    <row r="667" spans="1:14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1"/>
    </row>
    <row r="668" spans="1:14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1"/>
    </row>
    <row r="669" spans="1:14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1"/>
    </row>
    <row r="670" spans="1:14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1"/>
    </row>
    <row r="671" spans="1:14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1"/>
    </row>
    <row r="672" spans="1:14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1"/>
    </row>
    <row r="673" spans="1:14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1"/>
    </row>
    <row r="674" spans="1:1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1"/>
    </row>
    <row r="675" spans="1:14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1"/>
    </row>
    <row r="676" spans="1:14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1"/>
    </row>
    <row r="677" spans="1:14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1"/>
    </row>
    <row r="678" spans="1:14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1"/>
    </row>
    <row r="679" spans="1:14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1"/>
    </row>
    <row r="680" spans="1:14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1"/>
    </row>
    <row r="681" spans="1:14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1"/>
    </row>
    <row r="682" spans="1:14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1"/>
    </row>
    <row r="683" spans="1:14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1"/>
    </row>
    <row r="684" spans="1:1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1"/>
    </row>
    <row r="685" spans="1:14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1"/>
    </row>
    <row r="686" spans="1:14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1"/>
    </row>
    <row r="687" spans="1:14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1"/>
    </row>
    <row r="688" spans="1:14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1"/>
    </row>
    <row r="689" spans="1:14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1"/>
    </row>
    <row r="690" spans="1:14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1"/>
    </row>
    <row r="691" spans="1:14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1"/>
    </row>
    <row r="692" spans="1:14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1"/>
    </row>
    <row r="693" spans="1:14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1"/>
    </row>
    <row r="694" spans="1:1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1"/>
    </row>
    <row r="695" spans="1:14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1"/>
    </row>
    <row r="696" spans="1:14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1"/>
    </row>
    <row r="697" spans="1:14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1"/>
    </row>
    <row r="698" spans="1:14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1"/>
    </row>
    <row r="699" spans="1:14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1"/>
    </row>
    <row r="700" spans="1:14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1"/>
    </row>
    <row r="701" spans="1:14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1"/>
    </row>
    <row r="702" spans="1:14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1"/>
    </row>
    <row r="703" spans="1:14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1"/>
    </row>
    <row r="704" spans="1:1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1"/>
    </row>
    <row r="705" spans="1:14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1"/>
    </row>
    <row r="706" spans="1:14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1"/>
    </row>
    <row r="707" spans="1:14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1"/>
    </row>
    <row r="708" spans="1:14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1"/>
    </row>
    <row r="709" spans="1:14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1"/>
    </row>
    <row r="710" spans="1:14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1"/>
    </row>
    <row r="711" spans="1:14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1"/>
    </row>
    <row r="712" spans="1:14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1"/>
    </row>
    <row r="713" spans="1:14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1"/>
    </row>
    <row r="714" spans="1: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1"/>
    </row>
    <row r="715" spans="1:14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1"/>
    </row>
    <row r="716" spans="1:14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1"/>
    </row>
    <row r="717" spans="1:14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1"/>
    </row>
    <row r="718" spans="1:14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1"/>
    </row>
    <row r="719" spans="1:14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1"/>
    </row>
    <row r="720" spans="1:14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1"/>
    </row>
    <row r="721" spans="1:14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1"/>
    </row>
    <row r="722" spans="1:14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1"/>
    </row>
    <row r="723" spans="1:14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1"/>
    </row>
    <row r="724" spans="1:1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1"/>
    </row>
    <row r="725" spans="1:14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1"/>
    </row>
    <row r="726" spans="1:14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1"/>
    </row>
    <row r="727" spans="1:14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1"/>
    </row>
    <row r="728" spans="1:14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1"/>
    </row>
    <row r="729" spans="1:14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1"/>
    </row>
    <row r="730" spans="1:14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1"/>
    </row>
    <row r="731" spans="1:14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1"/>
    </row>
    <row r="732" spans="1:14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1"/>
    </row>
    <row r="733" spans="1:14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1"/>
    </row>
    <row r="734" spans="1:1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1"/>
    </row>
    <row r="735" spans="1:14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1"/>
    </row>
    <row r="736" spans="1:14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1"/>
    </row>
    <row r="737" spans="1:14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1"/>
    </row>
    <row r="738" spans="1:14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1"/>
    </row>
    <row r="739" spans="1:14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1"/>
    </row>
    <row r="740" spans="1:14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1"/>
    </row>
    <row r="741" spans="1:14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1"/>
    </row>
    <row r="742" spans="1:14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1"/>
    </row>
    <row r="743" spans="1:14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1"/>
    </row>
    <row r="744" spans="1:1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1"/>
    </row>
    <row r="745" spans="1:14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1"/>
    </row>
    <row r="746" spans="1:14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1"/>
    </row>
    <row r="747" spans="1:14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1"/>
    </row>
    <row r="748" spans="1:14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1"/>
    </row>
    <row r="749" spans="1:14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1"/>
    </row>
    <row r="750" spans="1:14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1"/>
    </row>
    <row r="751" spans="1:14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1"/>
    </row>
    <row r="752" spans="1:14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1"/>
    </row>
    <row r="753" spans="1:14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1"/>
    </row>
    <row r="754" spans="1:1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1"/>
    </row>
    <row r="755" spans="1:14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1"/>
    </row>
    <row r="756" spans="1:14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1"/>
    </row>
    <row r="757" spans="1:14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1"/>
    </row>
    <row r="758" spans="1:14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1"/>
    </row>
    <row r="759" spans="1:14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1"/>
    </row>
    <row r="760" spans="1:14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1"/>
    </row>
    <row r="761" spans="1:14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1"/>
    </row>
    <row r="762" spans="1:14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1"/>
    </row>
    <row r="763" spans="1:14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1"/>
    </row>
    <row r="764" spans="1:1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1"/>
    </row>
    <row r="765" spans="1:14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1"/>
    </row>
    <row r="766" spans="1:14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1"/>
    </row>
    <row r="767" spans="1:14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1"/>
    </row>
    <row r="768" spans="1:14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1"/>
    </row>
    <row r="769" spans="1:14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1"/>
    </row>
    <row r="770" spans="1:14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1"/>
    </row>
    <row r="771" spans="1:14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1"/>
    </row>
    <row r="772" spans="1:14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1"/>
    </row>
    <row r="773" spans="1:14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1"/>
    </row>
    <row r="774" spans="1:1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1"/>
    </row>
    <row r="775" spans="1:14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1"/>
    </row>
    <row r="776" spans="1:14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1"/>
    </row>
    <row r="777" spans="1:14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1"/>
    </row>
    <row r="778" spans="1:14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1"/>
    </row>
    <row r="779" spans="1:14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1"/>
    </row>
    <row r="780" spans="1:14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1"/>
    </row>
    <row r="781" spans="1:14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1"/>
    </row>
    <row r="782" spans="1:14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1"/>
    </row>
    <row r="783" spans="1:14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1"/>
    </row>
    <row r="784" spans="1:1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1"/>
    </row>
    <row r="785" spans="1:14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1"/>
    </row>
    <row r="786" spans="1:14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1"/>
    </row>
    <row r="787" spans="1:14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1"/>
    </row>
    <row r="788" spans="1:14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1"/>
    </row>
    <row r="789" spans="1:14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1"/>
    </row>
    <row r="790" spans="1:14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1"/>
    </row>
    <row r="791" spans="1:14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1"/>
    </row>
    <row r="792" spans="1:14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1"/>
    </row>
    <row r="793" spans="1:14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1"/>
    </row>
    <row r="794" spans="1:1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1"/>
    </row>
    <row r="795" spans="1:14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1"/>
    </row>
    <row r="796" spans="1:14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1"/>
    </row>
    <row r="797" spans="1:14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1"/>
    </row>
    <row r="798" spans="1:14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1"/>
    </row>
    <row r="799" spans="1:14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1"/>
    </row>
    <row r="800" spans="1:14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1"/>
    </row>
    <row r="801" spans="1:14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1"/>
    </row>
    <row r="802" spans="1:14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1"/>
    </row>
    <row r="803" spans="1:14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1"/>
    </row>
    <row r="804" spans="1:1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1"/>
    </row>
    <row r="805" spans="1:14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1"/>
    </row>
    <row r="806" spans="1:14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1"/>
    </row>
    <row r="807" spans="1:14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1"/>
    </row>
    <row r="808" spans="1:14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1"/>
    </row>
    <row r="809" spans="1:14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1"/>
    </row>
    <row r="810" spans="1:14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1"/>
    </row>
    <row r="811" spans="1:14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1"/>
    </row>
    <row r="812" spans="1:14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1"/>
    </row>
    <row r="813" spans="1:14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1"/>
    </row>
    <row r="814" spans="1: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1"/>
    </row>
    <row r="815" spans="1:14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1"/>
    </row>
    <row r="816" spans="1:14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1"/>
    </row>
    <row r="817" spans="1:14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1"/>
    </row>
    <row r="818" spans="1:14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1"/>
    </row>
    <row r="819" spans="1:14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1"/>
    </row>
    <row r="820" spans="1:14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1"/>
    </row>
    <row r="821" spans="1:14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1"/>
    </row>
    <row r="822" spans="1:14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1"/>
    </row>
    <row r="823" spans="1:14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1"/>
    </row>
    <row r="824" spans="1:1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1"/>
    </row>
    <row r="825" spans="1:14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1"/>
    </row>
    <row r="826" spans="1:14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1"/>
    </row>
    <row r="827" spans="1:14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1"/>
    </row>
    <row r="828" spans="1:14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1"/>
    </row>
    <row r="829" spans="1:14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1"/>
    </row>
    <row r="830" spans="1:14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1"/>
    </row>
    <row r="831" spans="1:14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1"/>
    </row>
    <row r="832" spans="1:14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1"/>
    </row>
    <row r="833" spans="1:14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1"/>
    </row>
    <row r="834" spans="1:1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1"/>
    </row>
    <row r="835" spans="1:14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1"/>
    </row>
    <row r="836" spans="1:14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1"/>
    </row>
    <row r="837" spans="1:14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1"/>
    </row>
    <row r="838" spans="1:14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1"/>
    </row>
    <row r="839" spans="1:14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1"/>
    </row>
    <row r="840" spans="1:14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1"/>
    </row>
    <row r="841" spans="1:14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1"/>
    </row>
    <row r="842" spans="1:14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1"/>
    </row>
    <row r="843" spans="1:14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1"/>
    </row>
    <row r="844" spans="1:1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1"/>
    </row>
    <row r="845" spans="1:14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1"/>
    </row>
    <row r="846" spans="1:14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1"/>
    </row>
    <row r="847" spans="1:14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1"/>
    </row>
    <row r="848" spans="1:14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1"/>
    </row>
    <row r="849" spans="1:14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1"/>
    </row>
    <row r="850" spans="1:14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1"/>
    </row>
    <row r="851" spans="1:14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1"/>
    </row>
    <row r="852" spans="1:14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1"/>
    </row>
    <row r="853" spans="1:14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1"/>
    </row>
    <row r="854" spans="1:1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1"/>
    </row>
    <row r="855" spans="1:14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1"/>
    </row>
    <row r="856" spans="1:14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1"/>
    </row>
    <row r="857" spans="1:14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1"/>
    </row>
    <row r="858" spans="1:14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1"/>
    </row>
    <row r="859" spans="1:14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1"/>
    </row>
    <row r="860" spans="1:14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1"/>
    </row>
    <row r="861" spans="1:14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1"/>
    </row>
    <row r="862" spans="1:14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1"/>
    </row>
    <row r="863" spans="1:14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1"/>
    </row>
    <row r="864" spans="1:1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1"/>
    </row>
    <row r="865" spans="1:14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1"/>
    </row>
    <row r="866" spans="1:14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1"/>
    </row>
    <row r="867" spans="1:14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1"/>
    </row>
    <row r="868" spans="1:14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1"/>
    </row>
    <row r="869" spans="1:14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1"/>
    </row>
    <row r="870" spans="1:14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1"/>
    </row>
    <row r="871" spans="1:14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1"/>
    </row>
    <row r="872" spans="1:14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1"/>
    </row>
    <row r="873" spans="1:14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1"/>
    </row>
    <row r="874" spans="1:1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1"/>
    </row>
    <row r="875" spans="1:14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1"/>
    </row>
    <row r="876" spans="1:14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1"/>
    </row>
    <row r="877" spans="1:14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1"/>
    </row>
    <row r="878" spans="1:14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1"/>
    </row>
    <row r="879" spans="1:14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1"/>
    </row>
    <row r="880" spans="1:14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1"/>
    </row>
    <row r="881" spans="1:14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1"/>
    </row>
    <row r="882" spans="1:14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1"/>
    </row>
    <row r="883" spans="1:14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1"/>
    </row>
    <row r="884" spans="1:1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1"/>
    </row>
    <row r="885" spans="1:14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1"/>
    </row>
    <row r="886" spans="1:14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1"/>
    </row>
    <row r="887" spans="1:14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1"/>
    </row>
    <row r="888" spans="1:14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1"/>
    </row>
    <row r="889" spans="1:14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1"/>
    </row>
  </sheetData>
  <mergeCells count="98">
    <mergeCell ref="A327:N327"/>
    <mergeCell ref="L429:M429"/>
    <mergeCell ref="A431:F432"/>
    <mergeCell ref="H439:J442"/>
    <mergeCell ref="L449:M449"/>
    <mergeCell ref="L369:M369"/>
    <mergeCell ref="A371:F372"/>
    <mergeCell ref="H379:J382"/>
    <mergeCell ref="A382:B382"/>
    <mergeCell ref="L389:M389"/>
    <mergeCell ref="L329:M329"/>
    <mergeCell ref="A331:F332"/>
    <mergeCell ref="H339:J342"/>
    <mergeCell ref="A351:F352"/>
    <mergeCell ref="H359:J362"/>
    <mergeCell ref="A362:B362"/>
    <mergeCell ref="A451:F452"/>
    <mergeCell ref="A391:F392"/>
    <mergeCell ref="H399:J402"/>
    <mergeCell ref="L409:M409"/>
    <mergeCell ref="A411:F412"/>
    <mergeCell ref="H419:J422"/>
    <mergeCell ref="L267:M267"/>
    <mergeCell ref="A269:F270"/>
    <mergeCell ref="H277:J280"/>
    <mergeCell ref="L287:M287"/>
    <mergeCell ref="A289:F290"/>
    <mergeCell ref="A229:F230"/>
    <mergeCell ref="H237:J240"/>
    <mergeCell ref="L247:M247"/>
    <mergeCell ref="A249:F250"/>
    <mergeCell ref="H257:J260"/>
    <mergeCell ref="L207:M207"/>
    <mergeCell ref="A209:F210"/>
    <mergeCell ref="H217:J220"/>
    <mergeCell ref="A220:B220"/>
    <mergeCell ref="L227:M227"/>
    <mergeCell ref="H157:J160"/>
    <mergeCell ref="A160:B160"/>
    <mergeCell ref="A189:F190"/>
    <mergeCell ref="H197:J200"/>
    <mergeCell ref="A200:B200"/>
    <mergeCell ref="L128:M128"/>
    <mergeCell ref="A130:F131"/>
    <mergeCell ref="H138:J141"/>
    <mergeCell ref="A141:B141"/>
    <mergeCell ref="A149:F150"/>
    <mergeCell ref="H102:J105"/>
    <mergeCell ref="A105:B105"/>
    <mergeCell ref="L110:M110"/>
    <mergeCell ref="A112:F113"/>
    <mergeCell ref="H120:J123"/>
    <mergeCell ref="A123:B123"/>
    <mergeCell ref="A94:F95"/>
    <mergeCell ref="L42:M42"/>
    <mergeCell ref="A44:F45"/>
    <mergeCell ref="H44:J47"/>
    <mergeCell ref="L56:M56"/>
    <mergeCell ref="A58:F59"/>
    <mergeCell ref="H66:J69"/>
    <mergeCell ref="A69:B69"/>
    <mergeCell ref="L74:M74"/>
    <mergeCell ref="A76:F77"/>
    <mergeCell ref="H84:J87"/>
    <mergeCell ref="A87:B87"/>
    <mergeCell ref="L92:M92"/>
    <mergeCell ref="A54:N54"/>
    <mergeCell ref="L18:M18"/>
    <mergeCell ref="A20:F21"/>
    <mergeCell ref="H20:J23"/>
    <mergeCell ref="A23:B23"/>
    <mergeCell ref="A32:F33"/>
    <mergeCell ref="H32:J35"/>
    <mergeCell ref="A35:B35"/>
    <mergeCell ref="A1:N1"/>
    <mergeCell ref="A2:N2"/>
    <mergeCell ref="L6:M6"/>
    <mergeCell ref="A8:F9"/>
    <mergeCell ref="H8:J11"/>
    <mergeCell ref="A11:B11"/>
    <mergeCell ref="A4:N4"/>
    <mergeCell ref="L167:M167"/>
    <mergeCell ref="A169:F170"/>
    <mergeCell ref="H177:J180"/>
    <mergeCell ref="A180:B180"/>
    <mergeCell ref="L187:M187"/>
    <mergeCell ref="H297:J300"/>
    <mergeCell ref="A300:B300"/>
    <mergeCell ref="L307:M307"/>
    <mergeCell ref="A309:F310"/>
    <mergeCell ref="H317:J320"/>
    <mergeCell ref="A320:B320"/>
    <mergeCell ref="A462:B462"/>
    <mergeCell ref="L469:M469"/>
    <mergeCell ref="A471:F472"/>
    <mergeCell ref="H479:J482"/>
    <mergeCell ref="A482:B482"/>
    <mergeCell ref="H459:J462"/>
  </mergeCells>
  <conditionalFormatting sqref="K49">
    <cfRule type="cellIs" dxfId="91" priority="46" stopIfTrue="1" operator="greaterThanOrEqual">
      <formula>1</formula>
    </cfRule>
  </conditionalFormatting>
  <conditionalFormatting sqref="K344">
    <cfRule type="cellIs" dxfId="90" priority="41" stopIfTrue="1" operator="greaterThanOrEqual">
      <formula>1</formula>
    </cfRule>
  </conditionalFormatting>
  <conditionalFormatting sqref="K202">
    <cfRule type="cellIs" dxfId="89" priority="36" stopIfTrue="1" operator="greaterThanOrEqual">
      <formula>1</formula>
    </cfRule>
  </conditionalFormatting>
  <conditionalFormatting sqref="K24">
    <cfRule type="cellIs" dxfId="88" priority="45" stopIfTrue="1" operator="lessThanOrEqual">
      <formula>1</formula>
    </cfRule>
  </conditionalFormatting>
  <conditionalFormatting sqref="K282">
    <cfRule type="cellIs" dxfId="87" priority="34" stopIfTrue="1" operator="greaterThanOrEqual">
      <formula>1</formula>
    </cfRule>
  </conditionalFormatting>
  <conditionalFormatting sqref="K162">
    <cfRule type="cellIs" dxfId="86" priority="32" stopIfTrue="1" operator="greaterThanOrEqual">
      <formula>1</formula>
    </cfRule>
  </conditionalFormatting>
  <conditionalFormatting sqref="K343">
    <cfRule type="cellIs" dxfId="85" priority="39" stopIfTrue="1" operator="lessThanOrEqual">
      <formula>1</formula>
    </cfRule>
  </conditionalFormatting>
  <conditionalFormatting sqref="K123">
    <cfRule type="cellIs" dxfId="84" priority="28" stopIfTrue="1" operator="lessThanOrEqual">
      <formula>1</formula>
    </cfRule>
  </conditionalFormatting>
  <conditionalFormatting sqref="K143">
    <cfRule type="cellIs" dxfId="83" priority="27" stopIfTrue="1" operator="lessThanOrEqual">
      <formula>1</formula>
    </cfRule>
  </conditionalFormatting>
  <conditionalFormatting sqref="K161">
    <cfRule type="cellIs" dxfId="82" priority="26" stopIfTrue="1" operator="lessThanOrEqual">
      <formula>1</formula>
    </cfRule>
  </conditionalFormatting>
  <conditionalFormatting sqref="K201">
    <cfRule type="cellIs" dxfId="81" priority="25" stopIfTrue="1" operator="lessThanOrEqual">
      <formula>1</formula>
    </cfRule>
  </conditionalFormatting>
  <conditionalFormatting sqref="K181">
    <cfRule type="cellIs" dxfId="80" priority="24" stopIfTrue="1" operator="lessThanOrEqual">
      <formula>1</formula>
    </cfRule>
  </conditionalFormatting>
  <conditionalFormatting sqref="K241">
    <cfRule type="cellIs" dxfId="79" priority="23" stopIfTrue="1" operator="lessThanOrEqual">
      <formula>1</formula>
    </cfRule>
  </conditionalFormatting>
  <conditionalFormatting sqref="K261">
    <cfRule type="cellIs" dxfId="78" priority="22" stopIfTrue="1" operator="lessThanOrEqual">
      <formula>1</formula>
    </cfRule>
  </conditionalFormatting>
  <conditionalFormatting sqref="K301">
    <cfRule type="cellIs" dxfId="77" priority="20" stopIfTrue="1" operator="lessThanOrEqual">
      <formula>1</formula>
    </cfRule>
  </conditionalFormatting>
  <conditionalFormatting sqref="K36">
    <cfRule type="cellIs" dxfId="76" priority="44" stopIfTrue="1" operator="lessThanOrEqual">
      <formula>1</formula>
    </cfRule>
  </conditionalFormatting>
  <conditionalFormatting sqref="K12">
    <cfRule type="cellIs" dxfId="75" priority="43" stopIfTrue="1" operator="lessThanOrEqual">
      <formula>1</formula>
    </cfRule>
  </conditionalFormatting>
  <conditionalFormatting sqref="K48">
    <cfRule type="cellIs" dxfId="74" priority="42" stopIfTrue="1" operator="lessThanOrEqual">
      <formula>1</formula>
    </cfRule>
  </conditionalFormatting>
  <conditionalFormatting sqref="K347">
    <cfRule type="cellIs" dxfId="73" priority="40" stopIfTrue="1" operator="greaterThanOrEqual">
      <formula>0.7</formula>
    </cfRule>
  </conditionalFormatting>
  <conditionalFormatting sqref="K322">
    <cfRule type="cellIs" dxfId="72" priority="29" stopIfTrue="1" operator="greaterThanOrEqual">
      <formula>1</formula>
    </cfRule>
  </conditionalFormatting>
  <conditionalFormatting sqref="M184:M186">
    <cfRule type="cellIs" dxfId="71" priority="38" stopIfTrue="1" operator="greaterThanOrEqual">
      <formula>1</formula>
    </cfRule>
  </conditionalFormatting>
  <conditionalFormatting sqref="K262">
    <cfRule type="cellIs" dxfId="70" priority="35" stopIfTrue="1" operator="greaterThanOrEqual">
      <formula>1</formula>
    </cfRule>
  </conditionalFormatting>
  <conditionalFormatting sqref="K142">
    <cfRule type="cellIs" dxfId="69" priority="33" stopIfTrue="1" operator="lessThanOrEqual">
      <formula>1</formula>
    </cfRule>
  </conditionalFormatting>
  <conditionalFormatting sqref="K87">
    <cfRule type="cellIs" dxfId="68" priority="31" stopIfTrue="1" operator="lessThanOrEqual">
      <formula>1</formula>
    </cfRule>
  </conditionalFormatting>
  <conditionalFormatting sqref="K221">
    <cfRule type="cellIs" dxfId="67" priority="17" stopIfTrue="1" operator="lessThanOrEqual">
      <formula>1</formula>
    </cfRule>
  </conditionalFormatting>
  <conditionalFormatting sqref="E243">
    <cfRule type="cellIs" dxfId="66" priority="37" stopIfTrue="1" operator="lessThanOrEqual">
      <formula>0.1</formula>
    </cfRule>
  </conditionalFormatting>
  <conditionalFormatting sqref="K302">
    <cfRule type="cellIs" dxfId="65" priority="30" stopIfTrue="1" operator="greaterThanOrEqual">
      <formula>1</formula>
    </cfRule>
  </conditionalFormatting>
  <conditionalFormatting sqref="K383">
    <cfRule type="cellIs" dxfId="64" priority="8" stopIfTrue="1" operator="lessThanOrEqual">
      <formula>1</formula>
    </cfRule>
  </conditionalFormatting>
  <conditionalFormatting sqref="K281">
    <cfRule type="cellIs" dxfId="63" priority="21" stopIfTrue="1" operator="lessThanOrEqual">
      <formula>1</formula>
    </cfRule>
  </conditionalFormatting>
  <conditionalFormatting sqref="K321">
    <cfRule type="cellIs" dxfId="62" priority="19" stopIfTrue="1" operator="lessThanOrEqual">
      <formula>1</formula>
    </cfRule>
  </conditionalFormatting>
  <conditionalFormatting sqref="K222">
    <cfRule type="cellIs" dxfId="61" priority="18" stopIfTrue="1" operator="greaterThanOrEqual">
      <formula>1</formula>
    </cfRule>
  </conditionalFormatting>
  <conditionalFormatting sqref="E405">
    <cfRule type="cellIs" dxfId="60" priority="15" stopIfTrue="1" operator="lessThanOrEqual">
      <formula>0.1</formula>
    </cfRule>
  </conditionalFormatting>
  <conditionalFormatting sqref="M386:M388">
    <cfRule type="cellIs" dxfId="59" priority="16" stopIfTrue="1" operator="greaterThanOrEqual">
      <formula>1</formula>
    </cfRule>
  </conditionalFormatting>
  <conditionalFormatting sqref="K424">
    <cfRule type="cellIs" dxfId="58" priority="14" stopIfTrue="1" operator="greaterThanOrEqual">
      <formula>1</formula>
    </cfRule>
  </conditionalFormatting>
  <conditionalFormatting sqref="K444">
    <cfRule type="cellIs" dxfId="57" priority="13" stopIfTrue="1" operator="greaterThanOrEqual">
      <formula>1</formula>
    </cfRule>
  </conditionalFormatting>
  <conditionalFormatting sqref="K364">
    <cfRule type="cellIs" dxfId="56" priority="12" stopIfTrue="1" operator="greaterThanOrEqual">
      <formula>1</formula>
    </cfRule>
  </conditionalFormatting>
  <conditionalFormatting sqref="K464">
    <cfRule type="cellIs" dxfId="55" priority="11" stopIfTrue="1" operator="greaterThanOrEqual">
      <formula>1</formula>
    </cfRule>
  </conditionalFormatting>
  <conditionalFormatting sqref="K484">
    <cfRule type="cellIs" dxfId="54" priority="10" stopIfTrue="1" operator="greaterThanOrEqual">
      <formula>1</formula>
    </cfRule>
  </conditionalFormatting>
  <conditionalFormatting sqref="K363">
    <cfRule type="cellIs" dxfId="53" priority="9" stopIfTrue="1" operator="lessThanOrEqual">
      <formula>1</formula>
    </cfRule>
  </conditionalFormatting>
  <conditionalFormatting sqref="K403">
    <cfRule type="cellIs" dxfId="52" priority="7" stopIfTrue="1" operator="lessThanOrEqual">
      <formula>1</formula>
    </cfRule>
  </conditionalFormatting>
  <conditionalFormatting sqref="K423">
    <cfRule type="cellIs" dxfId="51" priority="6" stopIfTrue="1" operator="lessThanOrEqual">
      <formula>1</formula>
    </cfRule>
  </conditionalFormatting>
  <conditionalFormatting sqref="K443">
    <cfRule type="cellIs" dxfId="50" priority="5" stopIfTrue="1" operator="lessThanOrEqual">
      <formula>1</formula>
    </cfRule>
  </conditionalFormatting>
  <conditionalFormatting sqref="K463">
    <cfRule type="cellIs" dxfId="49" priority="4" stopIfTrue="1" operator="lessThanOrEqual">
      <formula>1</formula>
    </cfRule>
  </conditionalFormatting>
  <conditionalFormatting sqref="K483">
    <cfRule type="cellIs" dxfId="48" priority="3" stopIfTrue="1" operator="lessThanOrEqual">
      <formula>1</formula>
    </cfRule>
  </conditionalFormatting>
  <conditionalFormatting sqref="K105">
    <cfRule type="cellIs" dxfId="47" priority="2" stopIfTrue="1" operator="lessThanOrEqual">
      <formula>1</formula>
    </cfRule>
  </conditionalFormatting>
  <conditionalFormatting sqref="K69">
    <cfRule type="cellIs" dxfId="46" priority="1" stopIfTrue="1" operator="lessThanOrEqual">
      <formula>1</formula>
    </cfRule>
  </conditionalFormatting>
  <pageMargins left="0.25" right="0.25" top="0.75" bottom="0.75" header="0.3" footer="0.3"/>
  <pageSetup scale="52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DFE3-DE16-48AB-AB65-808D2FF88B40}">
  <sheetPr>
    <pageSetUpPr fitToPage="1"/>
  </sheetPr>
  <dimension ref="A1:O889"/>
  <sheetViews>
    <sheetView topLeftCell="A448" workbookViewId="0">
      <selection activeCell="A55" sqref="A1:N1048576"/>
    </sheetView>
  </sheetViews>
  <sheetFormatPr baseColWidth="10" defaultRowHeight="12.75"/>
  <cols>
    <col min="1" max="1" width="17.85546875" style="27" customWidth="1"/>
    <col min="2" max="2" width="18" style="27" customWidth="1"/>
    <col min="3" max="3" width="3.28515625" style="27" bestFit="1" customWidth="1"/>
    <col min="4" max="4" width="14.28515625" style="27" customWidth="1"/>
    <col min="5" max="5" width="25.140625" style="27" bestFit="1" customWidth="1"/>
    <col min="6" max="6" width="14.85546875" style="27" bestFit="1" customWidth="1"/>
    <col min="7" max="10" width="14.85546875" style="27" customWidth="1"/>
    <col min="11" max="11" width="12.42578125" style="27" customWidth="1"/>
    <col min="12" max="16384" width="11.42578125" style="27"/>
  </cols>
  <sheetData>
    <row r="1" spans="1:15">
      <c r="A1" s="265" t="s">
        <v>228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7"/>
      <c r="O1" s="45"/>
    </row>
    <row r="2" spans="1:15">
      <c r="A2" s="268" t="s">
        <v>332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0"/>
      <c r="O2" s="45"/>
    </row>
    <row r="3" spans="1:15">
      <c r="A3" s="87"/>
      <c r="B3" s="28"/>
      <c r="C3" s="28"/>
      <c r="D3" s="28"/>
      <c r="E3" s="28"/>
      <c r="F3" s="28"/>
      <c r="G3" s="28"/>
      <c r="H3" s="28"/>
      <c r="I3" s="28"/>
      <c r="J3" s="28"/>
      <c r="K3" s="28"/>
      <c r="L3" s="29"/>
      <c r="M3" s="29"/>
      <c r="N3" s="81"/>
      <c r="O3" s="45"/>
    </row>
    <row r="4" spans="1:15" ht="15">
      <c r="A4" s="253" t="s">
        <v>306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5"/>
      <c r="O4" s="45"/>
    </row>
    <row r="5" spans="1:15" s="123" customFormat="1" ht="11.25">
      <c r="A5" s="120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121"/>
      <c r="O5" s="122"/>
    </row>
    <row r="6" spans="1:15">
      <c r="A6" s="88" t="s">
        <v>298</v>
      </c>
      <c r="B6" s="31"/>
      <c r="C6" s="31"/>
      <c r="D6" s="31"/>
      <c r="E6" s="28"/>
      <c r="F6" s="28"/>
      <c r="G6" s="28"/>
      <c r="H6" s="28"/>
      <c r="I6" s="28"/>
      <c r="J6" s="28"/>
      <c r="K6" s="28"/>
      <c r="L6" s="249"/>
      <c r="M6" s="249"/>
      <c r="N6" s="81"/>
      <c r="O6" s="45"/>
    </row>
    <row r="7" spans="1:15">
      <c r="A7" s="87"/>
      <c r="B7" s="28"/>
      <c r="C7" s="28"/>
      <c r="D7" s="28"/>
      <c r="E7" s="28"/>
      <c r="F7" s="28"/>
      <c r="G7" s="28"/>
      <c r="H7" s="140" t="s">
        <v>324</v>
      </c>
      <c r="I7" s="39"/>
      <c r="J7" s="39"/>
      <c r="K7" s="28"/>
      <c r="L7" s="28" t="s">
        <v>220</v>
      </c>
      <c r="M7" s="28"/>
      <c r="N7" s="79"/>
      <c r="O7" s="45"/>
    </row>
    <row r="8" spans="1:15" ht="12.75" customHeight="1">
      <c r="A8" s="260" t="s">
        <v>309</v>
      </c>
      <c r="B8" s="261"/>
      <c r="C8" s="261"/>
      <c r="D8" s="262"/>
      <c r="E8" s="262"/>
      <c r="F8" s="262"/>
      <c r="G8" s="184"/>
      <c r="H8" s="259" t="str">
        <f>+"El peso promedio de las cajas  vendidas fue de "&amp;VALUE(D11)&amp;" kg."</f>
        <v>El peso promedio de las cajas  vendidas fue de 0 kg.</v>
      </c>
      <c r="I8" s="259"/>
      <c r="J8" s="259"/>
      <c r="K8" s="28"/>
      <c r="L8" s="31"/>
      <c r="M8" s="31"/>
      <c r="N8" s="82"/>
      <c r="O8" s="45"/>
    </row>
    <row r="9" spans="1:15">
      <c r="A9" s="260"/>
      <c r="B9" s="261"/>
      <c r="C9" s="261"/>
      <c r="D9" s="262"/>
      <c r="E9" s="262"/>
      <c r="F9" s="262"/>
      <c r="G9" s="184"/>
      <c r="H9" s="259"/>
      <c r="I9" s="259"/>
      <c r="J9" s="259"/>
      <c r="K9" s="28"/>
      <c r="L9" s="31"/>
      <c r="M9" s="31"/>
      <c r="N9" s="82"/>
      <c r="O9" s="45"/>
    </row>
    <row r="10" spans="1:15">
      <c r="A10" s="186"/>
      <c r="B10" s="187"/>
      <c r="C10" s="187"/>
      <c r="D10" s="188"/>
      <c r="E10" s="188"/>
      <c r="F10" s="188"/>
      <c r="G10" s="188"/>
      <c r="H10" s="259"/>
      <c r="I10" s="259"/>
      <c r="J10" s="259"/>
      <c r="K10" s="28"/>
      <c r="L10" s="31"/>
      <c r="M10" s="31"/>
      <c r="N10" s="82"/>
      <c r="O10" s="45"/>
    </row>
    <row r="11" spans="1:15">
      <c r="A11" s="263" t="s">
        <v>299</v>
      </c>
      <c r="B11" s="264"/>
      <c r="C11" s="28" t="s">
        <v>221</v>
      </c>
      <c r="D11" s="130"/>
      <c r="E11" s="106"/>
      <c r="F11" s="32"/>
      <c r="G11" s="32"/>
      <c r="H11" s="259"/>
      <c r="I11" s="259"/>
      <c r="J11" s="259"/>
      <c r="K11" s="104"/>
      <c r="L11" s="31"/>
      <c r="M11" s="31"/>
      <c r="N11" s="82"/>
      <c r="O11" s="45"/>
    </row>
    <row r="12" spans="1:15">
      <c r="A12" s="87"/>
      <c r="B12" s="28"/>
      <c r="C12" s="28"/>
      <c r="D12" s="106"/>
      <c r="E12" s="106"/>
      <c r="F12" s="32"/>
      <c r="G12" s="32"/>
      <c r="H12" s="32"/>
      <c r="I12" s="32"/>
      <c r="J12" s="32"/>
      <c r="K12" s="105"/>
      <c r="L12" s="31"/>
      <c r="M12" s="31"/>
      <c r="N12" s="82"/>
      <c r="O12" s="45"/>
    </row>
    <row r="13" spans="1:15">
      <c r="A13" s="8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79"/>
      <c r="O13" s="45"/>
    </row>
    <row r="14" spans="1:15">
      <c r="A14" s="87"/>
      <c r="B14" s="28"/>
      <c r="C14" s="28"/>
      <c r="D14" s="45"/>
      <c r="E14" s="45"/>
      <c r="F14" s="45"/>
      <c r="G14" s="45"/>
      <c r="H14" s="45"/>
      <c r="I14" s="45"/>
      <c r="J14" s="45"/>
      <c r="K14" s="45"/>
      <c r="L14" s="28"/>
      <c r="M14" s="28"/>
      <c r="N14" s="79"/>
      <c r="O14" s="45"/>
    </row>
    <row r="15" spans="1:15">
      <c r="A15" s="89" t="s">
        <v>246</v>
      </c>
      <c r="B15" s="28"/>
      <c r="C15" s="28"/>
      <c r="D15" s="45"/>
      <c r="E15" s="45"/>
      <c r="F15" s="45"/>
      <c r="G15" s="45"/>
      <c r="H15" s="45"/>
      <c r="I15" s="45"/>
      <c r="J15" s="45"/>
      <c r="K15" s="45"/>
      <c r="L15" s="28"/>
      <c r="M15" s="28"/>
      <c r="N15" s="79"/>
      <c r="O15" s="45"/>
    </row>
    <row r="16" spans="1:15">
      <c r="A16" s="87"/>
      <c r="B16" s="28"/>
      <c r="C16" s="28"/>
      <c r="D16" s="33"/>
      <c r="E16" s="28"/>
      <c r="F16" s="28"/>
      <c r="G16" s="28"/>
      <c r="H16" s="28"/>
      <c r="I16" s="28"/>
      <c r="J16" s="28"/>
      <c r="K16" s="28"/>
      <c r="L16" s="28"/>
      <c r="M16" s="28"/>
      <c r="N16" s="79"/>
      <c r="O16" s="45"/>
    </row>
    <row r="17" spans="1:15">
      <c r="A17" s="8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79"/>
      <c r="O17" s="45"/>
    </row>
    <row r="18" spans="1:15">
      <c r="A18" s="88" t="s">
        <v>264</v>
      </c>
      <c r="B18" s="31"/>
      <c r="C18" s="31"/>
      <c r="D18" s="31"/>
      <c r="E18" s="28"/>
      <c r="F18" s="28"/>
      <c r="G18" s="28"/>
      <c r="H18" s="28"/>
      <c r="I18" s="28"/>
      <c r="J18" s="28"/>
      <c r="K18" s="28"/>
      <c r="L18" s="249"/>
      <c r="M18" s="249"/>
      <c r="N18" s="81"/>
      <c r="O18" s="45"/>
    </row>
    <row r="19" spans="1:15">
      <c r="A19" s="87"/>
      <c r="B19" s="28"/>
      <c r="C19" s="28"/>
      <c r="D19" s="28"/>
      <c r="E19" s="28"/>
      <c r="F19" s="28"/>
      <c r="G19" s="28"/>
      <c r="H19" s="140" t="s">
        <v>324</v>
      </c>
      <c r="I19" s="39"/>
      <c r="J19" s="39"/>
      <c r="K19" s="28"/>
      <c r="L19" s="28" t="s">
        <v>220</v>
      </c>
      <c r="M19" s="28"/>
      <c r="N19" s="79"/>
      <c r="O19" s="45"/>
    </row>
    <row r="20" spans="1:15" ht="12.75" customHeight="1">
      <c r="A20" s="260" t="s">
        <v>308</v>
      </c>
      <c r="B20" s="261"/>
      <c r="C20" s="261"/>
      <c r="D20" s="262"/>
      <c r="E20" s="262"/>
      <c r="F20" s="262"/>
      <c r="G20" s="184"/>
      <c r="H20" s="259" t="str">
        <f>+"Se ha vendido un "&amp;VALUE(D23*100)&amp;" de los kilos que se recolectaron."</f>
        <v>Se ha vendido un 0 de los kilos que se recolectaron.</v>
      </c>
      <c r="I20" s="259"/>
      <c r="J20" s="259"/>
      <c r="K20" s="28"/>
      <c r="L20" s="31"/>
      <c r="M20" s="31"/>
      <c r="N20" s="82"/>
      <c r="O20" s="45"/>
    </row>
    <row r="21" spans="1:15">
      <c r="A21" s="260"/>
      <c r="B21" s="261"/>
      <c r="C21" s="261"/>
      <c r="D21" s="262"/>
      <c r="E21" s="262"/>
      <c r="F21" s="262"/>
      <c r="G21" s="184"/>
      <c r="H21" s="259"/>
      <c r="I21" s="259"/>
      <c r="J21" s="259"/>
      <c r="K21" s="28"/>
      <c r="L21" s="31"/>
      <c r="M21" s="31"/>
      <c r="N21" s="82"/>
      <c r="O21" s="45"/>
    </row>
    <row r="22" spans="1:15">
      <c r="A22" s="186"/>
      <c r="B22" s="187"/>
      <c r="C22" s="187"/>
      <c r="D22" s="188"/>
      <c r="E22" s="188"/>
      <c r="F22" s="188"/>
      <c r="G22" s="188"/>
      <c r="H22" s="259"/>
      <c r="I22" s="259"/>
      <c r="J22" s="259"/>
      <c r="K22" s="28"/>
      <c r="L22" s="31"/>
      <c r="M22" s="31"/>
      <c r="N22" s="82"/>
      <c r="O22" s="45"/>
    </row>
    <row r="23" spans="1:15">
      <c r="A23" s="263" t="s">
        <v>269</v>
      </c>
      <c r="B23" s="264"/>
      <c r="C23" s="28" t="s">
        <v>221</v>
      </c>
      <c r="D23" s="158"/>
      <c r="E23" s="107"/>
      <c r="F23" s="32"/>
      <c r="G23" s="32"/>
      <c r="H23" s="259"/>
      <c r="I23" s="259"/>
      <c r="J23" s="259"/>
      <c r="K23" s="45"/>
      <c r="L23" s="31"/>
      <c r="M23" s="31"/>
      <c r="N23" s="82"/>
      <c r="O23" s="45"/>
    </row>
    <row r="24" spans="1:15">
      <c r="A24" s="87"/>
      <c r="B24" s="28"/>
      <c r="C24" s="28"/>
      <c r="D24" s="107"/>
      <c r="E24" s="107"/>
      <c r="F24" s="32"/>
      <c r="G24" s="32"/>
      <c r="H24" s="32"/>
      <c r="I24" s="32"/>
      <c r="J24" s="32"/>
      <c r="K24" s="95"/>
      <c r="L24" s="31"/>
      <c r="M24" s="31"/>
      <c r="N24" s="82"/>
      <c r="O24" s="45"/>
    </row>
    <row r="25" spans="1:15">
      <c r="A25" s="8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79"/>
      <c r="O25" s="45"/>
    </row>
    <row r="26" spans="1:15" ht="12.75" customHeight="1">
      <c r="A26" s="87"/>
      <c r="B26" s="28"/>
      <c r="C26" s="28"/>
      <c r="D26" s="45"/>
      <c r="E26" s="45"/>
      <c r="F26" s="45"/>
      <c r="G26" s="45"/>
      <c r="H26" s="45"/>
      <c r="I26" s="45"/>
      <c r="J26" s="45"/>
      <c r="K26" s="45"/>
      <c r="L26" s="28"/>
      <c r="M26" s="28"/>
      <c r="N26" s="79"/>
      <c r="O26" s="45"/>
    </row>
    <row r="27" spans="1:15">
      <c r="A27" s="89" t="s">
        <v>246</v>
      </c>
      <c r="B27" s="28"/>
      <c r="C27" s="28"/>
      <c r="D27" s="45"/>
      <c r="E27" s="45"/>
      <c r="F27" s="45"/>
      <c r="G27" s="45"/>
      <c r="H27" s="45"/>
      <c r="I27" s="45"/>
      <c r="J27" s="45"/>
      <c r="K27" s="45"/>
      <c r="L27" s="28"/>
      <c r="M27" s="28"/>
      <c r="N27" s="79"/>
      <c r="O27" s="45"/>
    </row>
    <row r="28" spans="1:15">
      <c r="A28" s="87"/>
      <c r="B28" s="28"/>
      <c r="C28" s="28"/>
      <c r="D28" s="33"/>
      <c r="E28" s="28"/>
      <c r="F28" s="28"/>
      <c r="G28" s="28"/>
      <c r="H28" s="28"/>
      <c r="I28" s="28"/>
      <c r="J28" s="28"/>
      <c r="K28" s="28"/>
      <c r="L28" s="28"/>
      <c r="M28" s="28"/>
      <c r="N28" s="79"/>
      <c r="O28" s="45"/>
    </row>
    <row r="29" spans="1:15">
      <c r="A29" s="8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79"/>
      <c r="O29" s="45"/>
    </row>
    <row r="30" spans="1:15">
      <c r="A30" s="90" t="s">
        <v>265</v>
      </c>
      <c r="B30" s="31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79"/>
      <c r="O30" s="45"/>
    </row>
    <row r="31" spans="1:15">
      <c r="A31" s="87"/>
      <c r="B31" s="28"/>
      <c r="C31" s="28"/>
      <c r="D31" s="28"/>
      <c r="E31" s="28"/>
      <c r="F31" s="28"/>
      <c r="G31" s="28"/>
      <c r="H31" s="140" t="s">
        <v>324</v>
      </c>
      <c r="I31" s="39"/>
      <c r="J31" s="39"/>
      <c r="K31" s="28"/>
      <c r="L31" s="28" t="s">
        <v>220</v>
      </c>
      <c r="M31" s="28"/>
      <c r="N31" s="79"/>
      <c r="O31" s="45"/>
    </row>
    <row r="32" spans="1:15" ht="12.75" customHeight="1">
      <c r="A32" s="260" t="s">
        <v>310</v>
      </c>
      <c r="B32" s="261"/>
      <c r="C32" s="261"/>
      <c r="D32" s="261"/>
      <c r="E32" s="261"/>
      <c r="F32" s="261"/>
      <c r="G32" s="183"/>
      <c r="H32" s="259" t="str">
        <f>+"Se venden en promedio en la semana "&amp;VALUE(D35)&amp;" días de recolecolección."</f>
        <v>Se venden en promedio en la semana 0 días de recolecolección.</v>
      </c>
      <c r="I32" s="259"/>
      <c r="J32" s="259"/>
      <c r="K32" s="84"/>
      <c r="L32" s="31"/>
      <c r="M32" s="31"/>
      <c r="N32" s="82"/>
      <c r="O32" s="45"/>
    </row>
    <row r="33" spans="1:15">
      <c r="A33" s="260"/>
      <c r="B33" s="261"/>
      <c r="C33" s="261"/>
      <c r="D33" s="261"/>
      <c r="E33" s="261"/>
      <c r="F33" s="261"/>
      <c r="G33" s="183"/>
      <c r="H33" s="259"/>
      <c r="I33" s="259"/>
      <c r="J33" s="259"/>
      <c r="K33" s="84"/>
      <c r="L33" s="31"/>
      <c r="M33" s="31"/>
      <c r="N33" s="82"/>
      <c r="O33" s="45"/>
    </row>
    <row r="34" spans="1:15">
      <c r="A34" s="87"/>
      <c r="B34" s="28"/>
      <c r="C34" s="28"/>
      <c r="D34" s="28"/>
      <c r="E34" s="28"/>
      <c r="F34" s="28"/>
      <c r="G34" s="28"/>
      <c r="H34" s="259"/>
      <c r="I34" s="259"/>
      <c r="J34" s="259"/>
      <c r="K34" s="28"/>
      <c r="L34" s="31"/>
      <c r="M34" s="31"/>
      <c r="N34" s="82"/>
      <c r="O34" s="45"/>
    </row>
    <row r="35" spans="1:15">
      <c r="A35" s="263" t="s">
        <v>270</v>
      </c>
      <c r="B35" s="264"/>
      <c r="C35" s="28" t="s">
        <v>238</v>
      </c>
      <c r="D35" s="159"/>
      <c r="E35" s="107"/>
      <c r="F35" s="32"/>
      <c r="G35" s="32"/>
      <c r="H35" s="259"/>
      <c r="I35" s="259"/>
      <c r="J35" s="259"/>
      <c r="K35" s="45"/>
      <c r="L35" s="31"/>
      <c r="M35" s="31"/>
      <c r="N35" s="82"/>
      <c r="O35" s="45"/>
    </row>
    <row r="36" spans="1:15">
      <c r="A36" s="87"/>
      <c r="B36" s="28"/>
      <c r="C36" s="28"/>
      <c r="D36" s="107"/>
      <c r="E36" s="107"/>
      <c r="F36" s="32"/>
      <c r="G36" s="32"/>
      <c r="H36" s="32"/>
      <c r="I36" s="32"/>
      <c r="J36" s="32"/>
      <c r="K36" s="97"/>
      <c r="L36" s="28"/>
      <c r="M36" s="28"/>
      <c r="N36" s="79"/>
      <c r="O36" s="45"/>
    </row>
    <row r="37" spans="1:15">
      <c r="A37" s="87"/>
      <c r="B37" s="28"/>
      <c r="C37" s="28"/>
      <c r="D37" s="28"/>
      <c r="E37" s="33"/>
      <c r="F37" s="28"/>
      <c r="G37" s="28"/>
      <c r="H37" s="28"/>
      <c r="I37" s="28"/>
      <c r="J37" s="28"/>
      <c r="K37" s="28"/>
      <c r="L37" s="28"/>
      <c r="M37" s="28"/>
      <c r="N37" s="79"/>
      <c r="O37" s="45"/>
    </row>
    <row r="38" spans="1:15">
      <c r="A38" s="47"/>
      <c r="B38" s="28"/>
      <c r="C38" s="28"/>
      <c r="D38" s="45"/>
      <c r="E38" s="45"/>
      <c r="F38" s="45"/>
      <c r="G38" s="45"/>
      <c r="H38" s="45"/>
      <c r="I38" s="45"/>
      <c r="J38" s="45"/>
      <c r="K38" s="45"/>
      <c r="L38" s="28"/>
      <c r="M38" s="28"/>
      <c r="N38" s="79"/>
      <c r="O38" s="45"/>
    </row>
    <row r="39" spans="1:15">
      <c r="A39" s="89" t="s">
        <v>246</v>
      </c>
      <c r="B39" s="28"/>
      <c r="C39" s="28"/>
      <c r="D39" s="45"/>
      <c r="E39" s="45"/>
      <c r="F39" s="45"/>
      <c r="G39" s="45"/>
      <c r="H39" s="45"/>
      <c r="I39" s="45"/>
      <c r="J39" s="45"/>
      <c r="K39" s="45"/>
      <c r="L39" s="28"/>
      <c r="M39" s="28"/>
      <c r="N39" s="79"/>
      <c r="O39" s="45"/>
    </row>
    <row r="40" spans="1:15">
      <c r="A40" s="87"/>
      <c r="B40" s="28"/>
      <c r="C40" s="28"/>
      <c r="D40" s="45"/>
      <c r="E40" s="45"/>
      <c r="F40" s="32"/>
      <c r="G40" s="32"/>
      <c r="H40" s="32"/>
      <c r="I40" s="32"/>
      <c r="J40" s="32"/>
      <c r="K40" s="49"/>
      <c r="L40" s="28"/>
      <c r="M40" s="28"/>
      <c r="N40" s="79"/>
      <c r="O40" s="45"/>
    </row>
    <row r="41" spans="1:15">
      <c r="A41" s="8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79"/>
      <c r="O41" s="45"/>
    </row>
    <row r="42" spans="1:15">
      <c r="A42" s="88" t="s">
        <v>266</v>
      </c>
      <c r="B42" s="31"/>
      <c r="C42" s="31"/>
      <c r="D42" s="31"/>
      <c r="E42" s="28"/>
      <c r="F42" s="28"/>
      <c r="G42" s="28"/>
      <c r="H42" s="28"/>
      <c r="I42" s="28"/>
      <c r="J42" s="28"/>
      <c r="K42" s="28"/>
      <c r="L42" s="249"/>
      <c r="M42" s="249"/>
      <c r="N42" s="81"/>
      <c r="O42" s="45"/>
    </row>
    <row r="43" spans="1:15">
      <c r="A43" s="87"/>
      <c r="B43" s="28"/>
      <c r="C43" s="28"/>
      <c r="D43" s="28"/>
      <c r="E43" s="28"/>
      <c r="F43" s="28"/>
      <c r="G43" s="28"/>
      <c r="H43" s="140" t="s">
        <v>324</v>
      </c>
      <c r="I43" s="39"/>
      <c r="J43" s="39"/>
      <c r="K43" s="28"/>
      <c r="L43" s="45"/>
      <c r="M43" s="45"/>
      <c r="N43" s="119"/>
      <c r="O43" s="45"/>
    </row>
    <row r="44" spans="1:15" ht="12.75" customHeight="1">
      <c r="A44" s="246" t="s">
        <v>311</v>
      </c>
      <c r="B44" s="247"/>
      <c r="C44" s="247"/>
      <c r="D44" s="248"/>
      <c r="E44" s="248"/>
      <c r="F44" s="248"/>
      <c r="G44" s="188"/>
      <c r="H44" s="259" t="str">
        <f>+"El costo del embalaje por caja es de $"&amp;VALUE(D47)&amp;"."</f>
        <v>El costo del embalaje por caja es de $0.</v>
      </c>
      <c r="I44" s="259"/>
      <c r="J44" s="259"/>
      <c r="K44" s="28"/>
      <c r="L44" s="28" t="s">
        <v>220</v>
      </c>
      <c r="M44" s="28"/>
      <c r="N44" s="79"/>
      <c r="O44" s="45"/>
    </row>
    <row r="45" spans="1:15">
      <c r="A45" s="246"/>
      <c r="B45" s="247"/>
      <c r="C45" s="247"/>
      <c r="D45" s="248"/>
      <c r="E45" s="248"/>
      <c r="F45" s="248"/>
      <c r="G45" s="188"/>
      <c r="H45" s="259"/>
      <c r="I45" s="259"/>
      <c r="J45" s="259"/>
      <c r="K45" s="28"/>
      <c r="L45" s="31"/>
      <c r="M45" s="31"/>
      <c r="N45" s="82"/>
      <c r="O45" s="45"/>
    </row>
    <row r="46" spans="1:15">
      <c r="A46" s="87"/>
      <c r="B46" s="28"/>
      <c r="C46" s="28"/>
      <c r="D46" s="28"/>
      <c r="E46" s="28"/>
      <c r="F46" s="28"/>
      <c r="G46" s="28"/>
      <c r="H46" s="259"/>
      <c r="I46" s="259"/>
      <c r="J46" s="259"/>
      <c r="K46" s="28"/>
      <c r="L46" s="31"/>
      <c r="M46" s="31"/>
      <c r="N46" s="82"/>
      <c r="O46" s="45"/>
    </row>
    <row r="47" spans="1:15">
      <c r="A47" s="87" t="s">
        <v>277</v>
      </c>
      <c r="B47" s="28"/>
      <c r="C47" s="28" t="s">
        <v>221</v>
      </c>
      <c r="D47" s="131"/>
      <c r="E47" s="107"/>
      <c r="F47" s="32"/>
      <c r="G47" s="32"/>
      <c r="H47" s="259"/>
      <c r="I47" s="259"/>
      <c r="J47" s="259"/>
      <c r="K47" s="28"/>
      <c r="L47" s="31"/>
      <c r="M47" s="31"/>
      <c r="N47" s="82"/>
      <c r="O47" s="45"/>
    </row>
    <row r="48" spans="1:15">
      <c r="A48" s="87"/>
      <c r="B48" s="28"/>
      <c r="C48" s="28"/>
      <c r="D48" s="107"/>
      <c r="E48" s="107"/>
      <c r="F48" s="32"/>
      <c r="G48" s="32"/>
      <c r="H48" s="32"/>
      <c r="I48" s="32"/>
      <c r="J48" s="32"/>
      <c r="K48" s="94"/>
      <c r="L48" s="31"/>
      <c r="M48" s="31"/>
      <c r="N48" s="82"/>
      <c r="O48" s="45"/>
    </row>
    <row r="49" spans="1:15">
      <c r="A49" s="87"/>
      <c r="B49" s="28"/>
      <c r="C49" s="28"/>
      <c r="D49" s="28"/>
      <c r="E49" s="28"/>
      <c r="F49" s="28"/>
      <c r="G49" s="28"/>
      <c r="H49" s="28"/>
      <c r="I49" s="28"/>
      <c r="J49" s="28"/>
      <c r="K49" s="37"/>
      <c r="L49" s="31"/>
      <c r="M49" s="31"/>
      <c r="N49" s="82"/>
      <c r="O49" s="45"/>
    </row>
    <row r="50" spans="1:15">
      <c r="A50" s="87"/>
      <c r="B50" s="28"/>
      <c r="C50" s="28"/>
      <c r="D50" s="28"/>
      <c r="E50" s="28"/>
      <c r="F50" s="45"/>
      <c r="G50" s="45"/>
      <c r="H50" s="45"/>
      <c r="I50" s="45"/>
      <c r="J50" s="45"/>
      <c r="K50" s="45"/>
      <c r="L50" s="28"/>
      <c r="M50" s="28"/>
      <c r="N50" s="79"/>
      <c r="O50" s="45"/>
    </row>
    <row r="51" spans="1:15">
      <c r="A51" s="89" t="s">
        <v>246</v>
      </c>
      <c r="B51" s="28"/>
      <c r="C51" s="28"/>
      <c r="D51" s="28"/>
      <c r="E51" s="28"/>
      <c r="F51" s="45"/>
      <c r="G51" s="45"/>
      <c r="H51" s="45"/>
      <c r="I51" s="45"/>
      <c r="J51" s="45"/>
      <c r="K51" s="45"/>
      <c r="L51" s="28"/>
      <c r="M51" s="28"/>
      <c r="N51" s="79"/>
      <c r="O51" s="45"/>
    </row>
    <row r="52" spans="1:15">
      <c r="A52" s="8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79"/>
      <c r="O52" s="45"/>
    </row>
    <row r="53" spans="1:15">
      <c r="A53" s="8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79"/>
      <c r="O53" s="45"/>
    </row>
    <row r="54" spans="1:15" ht="15">
      <c r="A54" s="256" t="s">
        <v>305</v>
      </c>
      <c r="B54" s="257"/>
      <c r="C54" s="257"/>
      <c r="D54" s="257"/>
      <c r="E54" s="257"/>
      <c r="F54" s="257"/>
      <c r="G54" s="257"/>
      <c r="H54" s="257"/>
      <c r="I54" s="257"/>
      <c r="J54" s="257"/>
      <c r="K54" s="257"/>
      <c r="L54" s="257"/>
      <c r="M54" s="257"/>
      <c r="N54" s="258"/>
      <c r="O54" s="45"/>
    </row>
    <row r="55" spans="1:15">
      <c r="A55" s="124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6"/>
      <c r="O55" s="45"/>
    </row>
    <row r="56" spans="1:15">
      <c r="A56" s="88" t="s">
        <v>330</v>
      </c>
      <c r="B56" s="31"/>
      <c r="C56" s="31"/>
      <c r="D56" s="31"/>
      <c r="E56" s="28"/>
      <c r="F56" s="28"/>
      <c r="G56" s="28"/>
      <c r="H56" s="28"/>
      <c r="I56" s="28"/>
      <c r="J56" s="28"/>
      <c r="K56" s="28"/>
      <c r="L56" s="249"/>
      <c r="M56" s="249"/>
      <c r="N56" s="81"/>
      <c r="O56" s="45"/>
    </row>
    <row r="57" spans="1:15">
      <c r="A57" s="10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185"/>
      <c r="M57" s="185"/>
      <c r="N57" s="81"/>
      <c r="O57" s="45"/>
    </row>
    <row r="58" spans="1:15" ht="12.75" customHeight="1">
      <c r="A58" s="260" t="s">
        <v>312</v>
      </c>
      <c r="B58" s="261"/>
      <c r="C58" s="261"/>
      <c r="D58" s="262"/>
      <c r="E58" s="262"/>
      <c r="F58" s="262"/>
      <c r="G58" s="184"/>
      <c r="H58" s="184"/>
      <c r="I58" s="184"/>
      <c r="J58" s="184"/>
      <c r="K58" s="28"/>
      <c r="L58" s="28"/>
      <c r="M58" s="28"/>
      <c r="N58" s="79"/>
      <c r="O58" s="45"/>
    </row>
    <row r="59" spans="1:15">
      <c r="A59" s="260"/>
      <c r="B59" s="261"/>
      <c r="C59" s="261"/>
      <c r="D59" s="262"/>
      <c r="E59" s="262"/>
      <c r="F59" s="262"/>
      <c r="G59" s="184"/>
      <c r="H59" s="184"/>
      <c r="I59" s="184"/>
      <c r="J59" s="184"/>
      <c r="K59" s="28"/>
      <c r="L59" s="28"/>
      <c r="M59" s="28"/>
      <c r="N59" s="79"/>
      <c r="O59" s="45"/>
    </row>
    <row r="60" spans="1:15">
      <c r="A60" s="186"/>
      <c r="B60" s="187"/>
      <c r="C60" s="187"/>
      <c r="D60" s="188"/>
      <c r="E60" s="188"/>
      <c r="F60" s="188"/>
      <c r="G60" s="188"/>
      <c r="H60" s="188"/>
      <c r="I60" s="188"/>
      <c r="J60" s="188"/>
      <c r="K60" s="28"/>
      <c r="L60" s="28"/>
      <c r="M60" s="28"/>
      <c r="N60" s="79"/>
      <c r="O60" s="45"/>
    </row>
    <row r="61" spans="1:15">
      <c r="A61" s="87"/>
      <c r="B61" s="28"/>
      <c r="C61" s="28"/>
      <c r="D61" s="28"/>
      <c r="E61" s="182" t="s">
        <v>330</v>
      </c>
      <c r="F61" s="28"/>
      <c r="G61" s="28"/>
      <c r="H61" s="28"/>
      <c r="I61" s="28"/>
      <c r="J61" s="28"/>
      <c r="K61" s="28"/>
      <c r="L61" s="45"/>
      <c r="M61" s="28"/>
      <c r="N61" s="79"/>
      <c r="O61" s="45"/>
    </row>
    <row r="62" spans="1:15">
      <c r="A62" s="87"/>
      <c r="B62" s="28"/>
      <c r="C62" s="28"/>
      <c r="D62" s="28" t="s">
        <v>271</v>
      </c>
      <c r="E62" s="134"/>
      <c r="F62" s="28"/>
      <c r="G62" s="28"/>
      <c r="H62" s="28"/>
      <c r="I62" s="28"/>
      <c r="J62" s="28"/>
      <c r="K62" s="28"/>
      <c r="L62" s="28" t="s">
        <v>220</v>
      </c>
      <c r="M62" s="28"/>
      <c r="N62" s="79"/>
      <c r="O62" s="45"/>
    </row>
    <row r="63" spans="1:15">
      <c r="A63" s="87"/>
      <c r="B63" s="28"/>
      <c r="C63" s="28"/>
      <c r="D63" s="28" t="s">
        <v>272</v>
      </c>
      <c r="E63" s="134"/>
      <c r="F63" s="28"/>
      <c r="G63" s="28"/>
      <c r="H63" s="28"/>
      <c r="I63" s="28"/>
      <c r="J63" s="28"/>
      <c r="K63" s="28"/>
      <c r="L63" s="31"/>
      <c r="M63" s="31"/>
      <c r="N63" s="82"/>
      <c r="O63" s="45"/>
    </row>
    <row r="64" spans="1:15">
      <c r="A64" s="87"/>
      <c r="B64" s="28"/>
      <c r="C64" s="28"/>
      <c r="D64" s="28" t="s">
        <v>273</v>
      </c>
      <c r="E64" s="134"/>
      <c r="F64" s="28"/>
      <c r="G64" s="28"/>
      <c r="H64" s="28"/>
      <c r="I64" s="28"/>
      <c r="J64" s="28"/>
      <c r="K64" s="28"/>
      <c r="L64" s="31"/>
      <c r="M64" s="31"/>
      <c r="N64" s="82"/>
      <c r="O64" s="45"/>
    </row>
    <row r="65" spans="1:15">
      <c r="A65" s="87"/>
      <c r="B65" s="28"/>
      <c r="C65" s="28"/>
      <c r="D65" s="28" t="s">
        <v>274</v>
      </c>
      <c r="E65" s="134"/>
      <c r="F65" s="28"/>
      <c r="G65" s="28"/>
      <c r="H65" s="140" t="s">
        <v>324</v>
      </c>
      <c r="I65" s="39"/>
      <c r="J65" s="39"/>
      <c r="K65" s="28"/>
      <c r="L65" s="117"/>
      <c r="M65" s="117"/>
      <c r="N65" s="118"/>
      <c r="O65" s="45"/>
    </row>
    <row r="66" spans="1:15" ht="12.75" customHeight="1">
      <c r="A66" s="87"/>
      <c r="B66" s="28"/>
      <c r="C66" s="28"/>
      <c r="D66" s="28" t="s">
        <v>275</v>
      </c>
      <c r="E66" s="134"/>
      <c r="F66" s="28"/>
      <c r="G66" s="28"/>
      <c r="H66" s="259" t="str">
        <f>+"De las gallinas que hay en postura se han muerto un "&amp;VALUE(D69)&amp;"."</f>
        <v>De las gallinas que hay en postura se han muerto un 0.</v>
      </c>
      <c r="I66" s="259"/>
      <c r="J66" s="259"/>
      <c r="K66" s="30"/>
      <c r="L66" s="31"/>
      <c r="M66" s="31"/>
      <c r="N66" s="82"/>
      <c r="O66" s="45"/>
    </row>
    <row r="67" spans="1:15">
      <c r="A67" s="87"/>
      <c r="B67" s="28"/>
      <c r="C67" s="28"/>
      <c r="D67" s="28" t="s">
        <v>276</v>
      </c>
      <c r="E67" s="134"/>
      <c r="F67" s="28"/>
      <c r="G67" s="28"/>
      <c r="H67" s="259"/>
      <c r="I67" s="259"/>
      <c r="J67" s="259"/>
      <c r="K67" s="28"/>
      <c r="L67" s="31"/>
      <c r="M67" s="31"/>
      <c r="N67" s="82"/>
      <c r="O67" s="45"/>
    </row>
    <row r="68" spans="1:15">
      <c r="A68" s="47"/>
      <c r="B68" s="45"/>
      <c r="C68" s="45"/>
      <c r="D68" s="45"/>
      <c r="E68" s="93"/>
      <c r="F68" s="32"/>
      <c r="G68" s="32"/>
      <c r="H68" s="259"/>
      <c r="I68" s="259"/>
      <c r="J68" s="259"/>
      <c r="K68" s="45"/>
      <c r="L68" s="31"/>
      <c r="M68" s="31"/>
      <c r="N68" s="82"/>
      <c r="O68" s="45"/>
    </row>
    <row r="69" spans="1:15">
      <c r="A69" s="263" t="s">
        <v>330</v>
      </c>
      <c r="B69" s="264"/>
      <c r="C69" s="28" t="s">
        <v>221</v>
      </c>
      <c r="D69" s="135">
        <f>SUM(E62:E67)</f>
        <v>0</v>
      </c>
      <c r="E69" s="93"/>
      <c r="F69" s="32"/>
      <c r="G69" s="32"/>
      <c r="H69" s="259"/>
      <c r="I69" s="259"/>
      <c r="J69" s="259"/>
      <c r="K69" s="95"/>
      <c r="L69" s="31"/>
      <c r="M69" s="31"/>
      <c r="N69" s="82"/>
      <c r="O69" s="45"/>
    </row>
    <row r="70" spans="1:15">
      <c r="A70" s="87"/>
      <c r="B70" s="28"/>
      <c r="C70" s="28"/>
      <c r="D70" s="28"/>
      <c r="E70" s="28"/>
      <c r="F70" s="42"/>
      <c r="G70" s="42"/>
      <c r="H70" s="180"/>
      <c r="I70" s="42"/>
      <c r="J70" s="42"/>
      <c r="K70" s="28"/>
      <c r="L70" s="28"/>
      <c r="M70" s="28"/>
      <c r="N70" s="79"/>
      <c r="O70" s="45"/>
    </row>
    <row r="71" spans="1:15">
      <c r="A71" s="89" t="s">
        <v>247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79"/>
      <c r="O71" s="45"/>
    </row>
    <row r="72" spans="1:15">
      <c r="A72" s="8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79"/>
      <c r="O72" s="45"/>
    </row>
    <row r="73" spans="1:15">
      <c r="A73" s="87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79"/>
      <c r="O73" s="45"/>
    </row>
    <row r="74" spans="1:15">
      <c r="A74" s="88" t="s">
        <v>300</v>
      </c>
      <c r="B74" s="31"/>
      <c r="C74" s="31"/>
      <c r="D74" s="31"/>
      <c r="E74" s="28"/>
      <c r="F74" s="28"/>
      <c r="G74" s="28"/>
      <c r="H74" s="28"/>
      <c r="I74" s="28"/>
      <c r="J74" s="28"/>
      <c r="K74" s="28"/>
      <c r="L74" s="249"/>
      <c r="M74" s="249"/>
      <c r="N74" s="81"/>
      <c r="O74" s="45"/>
    </row>
    <row r="75" spans="1:15">
      <c r="A75" s="10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185"/>
      <c r="M75" s="185"/>
      <c r="N75" s="81"/>
      <c r="O75" s="45"/>
    </row>
    <row r="76" spans="1:15" ht="12.75" customHeight="1">
      <c r="A76" s="260" t="s">
        <v>312</v>
      </c>
      <c r="B76" s="261"/>
      <c r="C76" s="261"/>
      <c r="D76" s="262"/>
      <c r="E76" s="262"/>
      <c r="F76" s="262"/>
      <c r="G76" s="184"/>
      <c r="H76" s="184"/>
      <c r="I76" s="184"/>
      <c r="J76" s="184"/>
      <c r="K76" s="28"/>
      <c r="L76" s="28"/>
      <c r="M76" s="28"/>
      <c r="N76" s="79"/>
      <c r="O76" s="45"/>
    </row>
    <row r="77" spans="1:15">
      <c r="A77" s="260"/>
      <c r="B77" s="261"/>
      <c r="C77" s="261"/>
      <c r="D77" s="262"/>
      <c r="E77" s="262"/>
      <c r="F77" s="262"/>
      <c r="G77" s="184"/>
      <c r="H77" s="184"/>
      <c r="I77" s="184"/>
      <c r="J77" s="184"/>
      <c r="K77" s="28"/>
      <c r="L77" s="28"/>
      <c r="M77" s="28"/>
      <c r="N77" s="79"/>
      <c r="O77" s="45"/>
    </row>
    <row r="78" spans="1:15">
      <c r="A78" s="186"/>
      <c r="B78" s="187"/>
      <c r="C78" s="187"/>
      <c r="D78" s="188"/>
      <c r="E78" s="188"/>
      <c r="F78" s="188"/>
      <c r="G78" s="188"/>
      <c r="H78" s="188"/>
      <c r="I78" s="188"/>
      <c r="J78" s="188"/>
      <c r="K78" s="28"/>
      <c r="L78" s="28"/>
      <c r="M78" s="28"/>
      <c r="N78" s="79"/>
      <c r="O78" s="45"/>
    </row>
    <row r="79" spans="1:15">
      <c r="A79" s="87"/>
      <c r="B79" s="28"/>
      <c r="C79" s="28"/>
      <c r="D79" s="28"/>
      <c r="E79" s="182" t="s">
        <v>300</v>
      </c>
      <c r="F79" s="28"/>
      <c r="G79" s="28"/>
      <c r="H79" s="28"/>
      <c r="I79" s="28"/>
      <c r="J79" s="28"/>
      <c r="K79" s="28"/>
      <c r="L79" s="45"/>
      <c r="M79" s="28"/>
      <c r="N79" s="79"/>
      <c r="O79" s="45"/>
    </row>
    <row r="80" spans="1:15">
      <c r="A80" s="87"/>
      <c r="B80" s="28"/>
      <c r="C80" s="28"/>
      <c r="D80" s="28" t="s">
        <v>271</v>
      </c>
      <c r="E80" s="132"/>
      <c r="F80" s="28"/>
      <c r="G80" s="28"/>
      <c r="H80" s="28"/>
      <c r="I80" s="28"/>
      <c r="J80" s="28"/>
      <c r="K80" s="28"/>
      <c r="L80" s="28" t="s">
        <v>220</v>
      </c>
      <c r="M80" s="28"/>
      <c r="N80" s="79"/>
      <c r="O80" s="45"/>
    </row>
    <row r="81" spans="1:15">
      <c r="A81" s="87"/>
      <c r="B81" s="28"/>
      <c r="C81" s="28"/>
      <c r="D81" s="28" t="s">
        <v>272</v>
      </c>
      <c r="E81" s="132"/>
      <c r="F81" s="28"/>
      <c r="G81" s="28"/>
      <c r="H81" s="28"/>
      <c r="I81" s="28"/>
      <c r="J81" s="28"/>
      <c r="K81" s="28"/>
      <c r="L81" s="31"/>
      <c r="M81" s="31"/>
      <c r="N81" s="82"/>
      <c r="O81" s="45"/>
    </row>
    <row r="82" spans="1:15">
      <c r="A82" s="87"/>
      <c r="B82" s="28"/>
      <c r="C82" s="28"/>
      <c r="D82" s="28" t="s">
        <v>273</v>
      </c>
      <c r="E82" s="132"/>
      <c r="F82" s="28"/>
      <c r="G82" s="28"/>
      <c r="H82" s="28"/>
      <c r="I82" s="28"/>
      <c r="J82" s="28"/>
      <c r="K82" s="28"/>
      <c r="L82" s="31"/>
      <c r="M82" s="31"/>
      <c r="N82" s="82"/>
      <c r="O82" s="45"/>
    </row>
    <row r="83" spans="1:15">
      <c r="A83" s="87"/>
      <c r="B83" s="28"/>
      <c r="C83" s="28"/>
      <c r="D83" s="28" t="s">
        <v>274</v>
      </c>
      <c r="E83" s="132"/>
      <c r="F83" s="28"/>
      <c r="G83" s="28"/>
      <c r="H83" s="140" t="s">
        <v>324</v>
      </c>
      <c r="I83" s="39"/>
      <c r="J83" s="39"/>
      <c r="K83" s="28"/>
      <c r="L83" s="117"/>
      <c r="M83" s="117"/>
      <c r="N83" s="118"/>
      <c r="O83" s="45"/>
    </row>
    <row r="84" spans="1:15" ht="12.75" customHeight="1">
      <c r="A84" s="87"/>
      <c r="B84" s="28"/>
      <c r="C84" s="28"/>
      <c r="D84" s="28" t="s">
        <v>275</v>
      </c>
      <c r="E84" s="132"/>
      <c r="F84" s="28"/>
      <c r="G84" s="28"/>
      <c r="H84" s="259" t="str">
        <f>+"De las gallinas que hay en postura se han muerto un "&amp;VALUE(D87*100)&amp;"%."</f>
        <v>De las gallinas que hay en postura se han muerto un 0%.</v>
      </c>
      <c r="I84" s="259"/>
      <c r="J84" s="259"/>
      <c r="K84" s="30"/>
      <c r="L84" s="31"/>
      <c r="M84" s="31"/>
      <c r="N84" s="82"/>
      <c r="O84" s="45"/>
    </row>
    <row r="85" spans="1:15">
      <c r="A85" s="87"/>
      <c r="B85" s="28"/>
      <c r="C85" s="28"/>
      <c r="D85" s="28" t="s">
        <v>276</v>
      </c>
      <c r="E85" s="132"/>
      <c r="F85" s="28"/>
      <c r="G85" s="28"/>
      <c r="H85" s="259"/>
      <c r="I85" s="259"/>
      <c r="J85" s="259"/>
      <c r="K85" s="28"/>
      <c r="L85" s="31"/>
      <c r="M85" s="31"/>
      <c r="N85" s="82"/>
      <c r="O85" s="45"/>
    </row>
    <row r="86" spans="1:15">
      <c r="A86" s="47"/>
      <c r="B86" s="45"/>
      <c r="C86" s="45"/>
      <c r="D86" s="45"/>
      <c r="E86" s="93"/>
      <c r="F86" s="32"/>
      <c r="G86" s="32"/>
      <c r="H86" s="259"/>
      <c r="I86" s="259"/>
      <c r="J86" s="259"/>
      <c r="K86" s="45"/>
      <c r="L86" s="31"/>
      <c r="M86" s="31"/>
      <c r="N86" s="82"/>
      <c r="O86" s="45"/>
    </row>
    <row r="87" spans="1:15">
      <c r="A87" s="263" t="s">
        <v>300</v>
      </c>
      <c r="B87" s="264"/>
      <c r="C87" s="28" t="s">
        <v>221</v>
      </c>
      <c r="D87" s="133">
        <f>IF(SUM(E80:E85)=0,,AVERAGE(E80:E85))</f>
        <v>0</v>
      </c>
      <c r="E87" s="93"/>
      <c r="F87" s="32"/>
      <c r="G87" s="32"/>
      <c r="H87" s="259"/>
      <c r="I87" s="259"/>
      <c r="J87" s="259"/>
      <c r="K87" s="95"/>
      <c r="L87" s="31"/>
      <c r="M87" s="31"/>
      <c r="N87" s="82"/>
      <c r="O87" s="45"/>
    </row>
    <row r="88" spans="1:15">
      <c r="A88" s="87"/>
      <c r="B88" s="28"/>
      <c r="C88" s="28"/>
      <c r="D88" s="28"/>
      <c r="E88" s="28"/>
      <c r="F88" s="42"/>
      <c r="G88" s="42"/>
      <c r="H88" s="42"/>
      <c r="I88" s="42"/>
      <c r="J88" s="42"/>
      <c r="K88" s="28"/>
      <c r="L88" s="28"/>
      <c r="M88" s="28"/>
      <c r="N88" s="79"/>
      <c r="O88" s="45"/>
    </row>
    <row r="89" spans="1:15">
      <c r="A89" s="89" t="s">
        <v>247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79"/>
      <c r="O89" s="45"/>
    </row>
    <row r="90" spans="1:15">
      <c r="A90" s="87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79"/>
      <c r="O90" s="45"/>
    </row>
    <row r="91" spans="1:15">
      <c r="A91" s="87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79"/>
      <c r="O91" s="45"/>
    </row>
    <row r="92" spans="1:15">
      <c r="A92" s="88" t="s">
        <v>328</v>
      </c>
      <c r="B92" s="31"/>
      <c r="C92" s="31"/>
      <c r="D92" s="31"/>
      <c r="E92" s="28"/>
      <c r="F92" s="28"/>
      <c r="G92" s="28"/>
      <c r="H92" s="28"/>
      <c r="I92" s="28"/>
      <c r="J92" s="28"/>
      <c r="K92" s="28"/>
      <c r="L92" s="249"/>
      <c r="M92" s="249"/>
      <c r="N92" s="81"/>
      <c r="O92" s="45"/>
    </row>
    <row r="93" spans="1:15">
      <c r="A93" s="10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185"/>
      <c r="M93" s="185"/>
      <c r="N93" s="81"/>
      <c r="O93" s="45"/>
    </row>
    <row r="94" spans="1:15" ht="12.75" customHeight="1">
      <c r="A94" s="260" t="s">
        <v>326</v>
      </c>
      <c r="B94" s="261"/>
      <c r="C94" s="261"/>
      <c r="D94" s="262"/>
      <c r="E94" s="262"/>
      <c r="F94" s="262"/>
      <c r="G94" s="184"/>
      <c r="H94" s="184"/>
      <c r="I94" s="184"/>
      <c r="J94" s="184"/>
      <c r="K94" s="28"/>
      <c r="L94" s="28"/>
      <c r="M94" s="28"/>
      <c r="N94" s="79"/>
      <c r="O94" s="45"/>
    </row>
    <row r="95" spans="1:15">
      <c r="A95" s="260"/>
      <c r="B95" s="261"/>
      <c r="C95" s="261"/>
      <c r="D95" s="262"/>
      <c r="E95" s="262"/>
      <c r="F95" s="262"/>
      <c r="G95" s="184"/>
      <c r="H95" s="184"/>
      <c r="I95" s="184"/>
      <c r="J95" s="184"/>
      <c r="K95" s="28"/>
      <c r="L95" s="28"/>
      <c r="M95" s="28"/>
      <c r="N95" s="79"/>
      <c r="O95" s="45"/>
    </row>
    <row r="96" spans="1:15">
      <c r="A96" s="186"/>
      <c r="B96" s="187"/>
      <c r="C96" s="187"/>
      <c r="D96" s="188"/>
      <c r="E96" s="188"/>
      <c r="F96" s="188"/>
      <c r="G96" s="188"/>
      <c r="H96" s="188"/>
      <c r="I96" s="188"/>
      <c r="J96" s="188"/>
      <c r="K96" s="28"/>
      <c r="L96" s="28"/>
      <c r="M96" s="28"/>
      <c r="N96" s="79"/>
      <c r="O96" s="45"/>
    </row>
    <row r="97" spans="1:15">
      <c r="A97" s="87"/>
      <c r="B97" s="28"/>
      <c r="C97" s="28"/>
      <c r="D97" s="28"/>
      <c r="E97" s="182" t="s">
        <v>327</v>
      </c>
      <c r="F97" s="28"/>
      <c r="G97" s="28"/>
      <c r="H97" s="28"/>
      <c r="I97" s="28"/>
      <c r="J97" s="28"/>
      <c r="K97" s="28"/>
      <c r="L97" s="45"/>
      <c r="M97" s="28"/>
      <c r="N97" s="79"/>
      <c r="O97" s="45"/>
    </row>
    <row r="98" spans="1:15">
      <c r="A98" s="87"/>
      <c r="B98" s="28"/>
      <c r="C98" s="28"/>
      <c r="D98" s="28" t="s">
        <v>271</v>
      </c>
      <c r="E98" s="137"/>
      <c r="F98" s="28"/>
      <c r="G98" s="28"/>
      <c r="H98" s="28"/>
      <c r="I98" s="28"/>
      <c r="J98" s="28"/>
      <c r="K98" s="28"/>
      <c r="L98" s="28" t="s">
        <v>220</v>
      </c>
      <c r="M98" s="28"/>
      <c r="N98" s="79"/>
      <c r="O98" s="45"/>
    </row>
    <row r="99" spans="1:15">
      <c r="A99" s="87"/>
      <c r="B99" s="28"/>
      <c r="C99" s="28"/>
      <c r="D99" s="28" t="s">
        <v>272</v>
      </c>
      <c r="E99" s="137"/>
      <c r="F99" s="28"/>
      <c r="G99" s="28"/>
      <c r="H99" s="28"/>
      <c r="I99" s="28"/>
      <c r="J99" s="28"/>
      <c r="K99" s="28"/>
      <c r="L99" s="31"/>
      <c r="M99" s="31"/>
      <c r="N99" s="82"/>
      <c r="O99" s="45"/>
    </row>
    <row r="100" spans="1:15">
      <c r="A100" s="87"/>
      <c r="B100" s="28"/>
      <c r="C100" s="28"/>
      <c r="D100" s="28" t="s">
        <v>273</v>
      </c>
      <c r="E100" s="137"/>
      <c r="F100" s="28"/>
      <c r="G100" s="28"/>
      <c r="H100" s="28"/>
      <c r="I100" s="28"/>
      <c r="J100" s="28"/>
      <c r="K100" s="28"/>
      <c r="L100" s="31"/>
      <c r="M100" s="31"/>
      <c r="N100" s="82"/>
      <c r="O100" s="45"/>
    </row>
    <row r="101" spans="1:15">
      <c r="A101" s="87"/>
      <c r="B101" s="28"/>
      <c r="C101" s="28"/>
      <c r="D101" s="28" t="s">
        <v>274</v>
      </c>
      <c r="E101" s="137"/>
      <c r="F101" s="28"/>
      <c r="G101" s="28"/>
      <c r="H101" s="140" t="s">
        <v>324</v>
      </c>
      <c r="I101" s="39"/>
      <c r="J101" s="39"/>
      <c r="K101" s="28"/>
      <c r="L101" s="117"/>
      <c r="M101" s="117"/>
      <c r="N101" s="118"/>
      <c r="O101" s="45"/>
    </row>
    <row r="102" spans="1:15" ht="12.75" customHeight="1">
      <c r="A102" s="87"/>
      <c r="B102" s="28"/>
      <c r="C102" s="28"/>
      <c r="D102" s="28" t="s">
        <v>275</v>
      </c>
      <c r="E102" s="137"/>
      <c r="F102" s="28"/>
      <c r="G102" s="28"/>
      <c r="H102" s="259" t="str">
        <f>+"El costo invertido a las gallinas muertas fue de  $"&amp;VALUE(D105)&amp;"."</f>
        <v>El costo invertido a las gallinas muertas fue de  $0.</v>
      </c>
      <c r="I102" s="259"/>
      <c r="J102" s="259"/>
      <c r="K102" s="30"/>
      <c r="L102" s="31"/>
      <c r="M102" s="31"/>
      <c r="N102" s="82"/>
      <c r="O102" s="45"/>
    </row>
    <row r="103" spans="1:15">
      <c r="A103" s="87"/>
      <c r="B103" s="28"/>
      <c r="C103" s="28"/>
      <c r="D103" s="28" t="s">
        <v>276</v>
      </c>
      <c r="E103" s="137"/>
      <c r="F103" s="28"/>
      <c r="G103" s="28"/>
      <c r="H103" s="259"/>
      <c r="I103" s="259"/>
      <c r="J103" s="259"/>
      <c r="K103" s="28"/>
      <c r="L103" s="31"/>
      <c r="M103" s="31"/>
      <c r="N103" s="82"/>
      <c r="O103" s="45"/>
    </row>
    <row r="104" spans="1:15">
      <c r="A104" s="47"/>
      <c r="B104" s="45"/>
      <c r="C104" s="45"/>
      <c r="D104" s="45"/>
      <c r="E104" s="93"/>
      <c r="F104" s="32"/>
      <c r="G104" s="32"/>
      <c r="H104" s="259"/>
      <c r="I104" s="259"/>
      <c r="J104" s="259"/>
      <c r="K104" s="45"/>
      <c r="L104" s="31"/>
      <c r="M104" s="31"/>
      <c r="N104" s="82"/>
      <c r="O104" s="45"/>
    </row>
    <row r="105" spans="1:15">
      <c r="A105" s="263" t="s">
        <v>327</v>
      </c>
      <c r="B105" s="264"/>
      <c r="C105" s="28" t="s">
        <v>221</v>
      </c>
      <c r="D105" s="136">
        <f>SUM(E98:E103)</f>
        <v>0</v>
      </c>
      <c r="E105" s="93"/>
      <c r="F105" s="32"/>
      <c r="G105" s="32"/>
      <c r="H105" s="259"/>
      <c r="I105" s="259"/>
      <c r="J105" s="259"/>
      <c r="K105" s="95"/>
      <c r="L105" s="31"/>
      <c r="M105" s="31"/>
      <c r="N105" s="82"/>
      <c r="O105" s="45"/>
    </row>
    <row r="106" spans="1:15">
      <c r="A106" s="87"/>
      <c r="B106" s="28"/>
      <c r="C106" s="28"/>
      <c r="D106" s="28"/>
      <c r="E106" s="28"/>
      <c r="F106" s="42"/>
      <c r="G106" s="42"/>
      <c r="H106" s="42"/>
      <c r="I106" s="42"/>
      <c r="J106" s="42"/>
      <c r="K106" s="28"/>
      <c r="L106" s="28"/>
      <c r="M106" s="28"/>
      <c r="N106" s="79"/>
      <c r="O106" s="45"/>
    </row>
    <row r="107" spans="1:15">
      <c r="A107" s="89" t="s">
        <v>247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79"/>
      <c r="O107" s="45"/>
    </row>
    <row r="108" spans="1:15">
      <c r="A108" s="8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79"/>
      <c r="O108" s="45"/>
    </row>
    <row r="109" spans="1:15">
      <c r="A109" s="87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79"/>
      <c r="O109" s="45"/>
    </row>
    <row r="110" spans="1:15">
      <c r="A110" s="88" t="s">
        <v>263</v>
      </c>
      <c r="B110" s="31"/>
      <c r="C110" s="31"/>
      <c r="D110" s="31"/>
      <c r="E110" s="28"/>
      <c r="F110" s="28"/>
      <c r="G110" s="28"/>
      <c r="H110" s="28"/>
      <c r="I110" s="28"/>
      <c r="J110" s="28"/>
      <c r="K110" s="28"/>
      <c r="L110" s="249"/>
      <c r="M110" s="249"/>
      <c r="N110" s="81"/>
      <c r="O110" s="45"/>
    </row>
    <row r="111" spans="1:15">
      <c r="A111" s="10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185"/>
      <c r="M111" s="185"/>
      <c r="N111" s="81"/>
      <c r="O111" s="45"/>
    </row>
    <row r="112" spans="1:15" ht="12.75" customHeight="1">
      <c r="A112" s="260" t="s">
        <v>313</v>
      </c>
      <c r="B112" s="261"/>
      <c r="C112" s="261"/>
      <c r="D112" s="262"/>
      <c r="E112" s="262"/>
      <c r="F112" s="262"/>
      <c r="G112" s="184"/>
      <c r="H112" s="184"/>
      <c r="I112" s="184"/>
      <c r="J112" s="184"/>
      <c r="K112" s="28"/>
      <c r="L112" s="28"/>
      <c r="M112" s="28"/>
      <c r="N112" s="79"/>
      <c r="O112" s="45"/>
    </row>
    <row r="113" spans="1:15">
      <c r="A113" s="260"/>
      <c r="B113" s="261"/>
      <c r="C113" s="261"/>
      <c r="D113" s="262"/>
      <c r="E113" s="262"/>
      <c r="F113" s="262"/>
      <c r="G113" s="184"/>
      <c r="H113" s="184"/>
      <c r="I113" s="184"/>
      <c r="J113" s="184"/>
      <c r="K113" s="28"/>
      <c r="L113" s="28"/>
      <c r="M113" s="28"/>
      <c r="N113" s="79"/>
      <c r="O113" s="45"/>
    </row>
    <row r="114" spans="1:15">
      <c r="A114" s="186"/>
      <c r="B114" s="187"/>
      <c r="C114" s="187"/>
      <c r="D114" s="188"/>
      <c r="E114" s="188"/>
      <c r="F114" s="188"/>
      <c r="G114" s="188"/>
      <c r="H114" s="188"/>
      <c r="I114" s="188"/>
      <c r="J114" s="188"/>
      <c r="K114" s="28"/>
      <c r="L114" s="28"/>
      <c r="M114" s="28"/>
      <c r="N114" s="79"/>
      <c r="O114" s="45"/>
    </row>
    <row r="115" spans="1:15">
      <c r="A115" s="87"/>
      <c r="B115" s="28"/>
      <c r="C115" s="28"/>
      <c r="D115" s="28"/>
      <c r="E115" s="28" t="s">
        <v>301</v>
      </c>
      <c r="F115" s="28"/>
      <c r="G115" s="28"/>
      <c r="H115" s="28"/>
      <c r="I115" s="28"/>
      <c r="J115" s="28"/>
      <c r="K115" s="28"/>
      <c r="L115" s="28"/>
      <c r="M115" s="28"/>
      <c r="N115" s="79"/>
      <c r="O115" s="45"/>
    </row>
    <row r="116" spans="1:15">
      <c r="A116" s="87"/>
      <c r="B116" s="28"/>
      <c r="C116" s="28"/>
      <c r="D116" s="28" t="s">
        <v>271</v>
      </c>
      <c r="E116" s="134"/>
      <c r="F116" s="28"/>
      <c r="G116" s="28"/>
      <c r="H116" s="28"/>
      <c r="I116" s="28"/>
      <c r="J116" s="28"/>
      <c r="K116" s="28"/>
      <c r="L116" s="28"/>
      <c r="M116" s="28"/>
      <c r="N116" s="79"/>
      <c r="O116" s="45"/>
    </row>
    <row r="117" spans="1:15">
      <c r="A117" s="87"/>
      <c r="B117" s="28"/>
      <c r="C117" s="28"/>
      <c r="D117" s="28" t="s">
        <v>272</v>
      </c>
      <c r="E117" s="134"/>
      <c r="F117" s="28"/>
      <c r="G117" s="28"/>
      <c r="H117" s="28"/>
      <c r="I117" s="28"/>
      <c r="J117" s="28"/>
      <c r="K117" s="28"/>
      <c r="L117" s="28" t="s">
        <v>220</v>
      </c>
      <c r="M117" s="28"/>
      <c r="N117" s="79"/>
      <c r="O117" s="45"/>
    </row>
    <row r="118" spans="1:15">
      <c r="A118" s="87"/>
      <c r="B118" s="28"/>
      <c r="C118" s="28"/>
      <c r="D118" s="28" t="s">
        <v>273</v>
      </c>
      <c r="E118" s="134"/>
      <c r="F118" s="28"/>
      <c r="G118" s="28"/>
      <c r="H118" s="28"/>
      <c r="I118" s="28"/>
      <c r="J118" s="28"/>
      <c r="K118" s="28"/>
      <c r="L118" s="31"/>
      <c r="M118" s="31"/>
      <c r="N118" s="82"/>
      <c r="O118" s="45"/>
    </row>
    <row r="119" spans="1:15">
      <c r="A119" s="87"/>
      <c r="B119" s="28"/>
      <c r="C119" s="28"/>
      <c r="D119" s="28" t="s">
        <v>274</v>
      </c>
      <c r="E119" s="134"/>
      <c r="F119" s="28"/>
      <c r="G119" s="28"/>
      <c r="H119" s="140" t="s">
        <v>324</v>
      </c>
      <c r="I119" s="39"/>
      <c r="J119" s="39"/>
      <c r="K119" s="28"/>
      <c r="L119" s="31"/>
      <c r="M119" s="31"/>
      <c r="N119" s="82"/>
      <c r="O119" s="45"/>
    </row>
    <row r="120" spans="1:15" ht="12.75" customHeight="1">
      <c r="A120" s="87"/>
      <c r="B120" s="28"/>
      <c r="C120" s="28"/>
      <c r="D120" s="28" t="s">
        <v>275</v>
      </c>
      <c r="E120" s="134"/>
      <c r="F120" s="28"/>
      <c r="G120" s="28"/>
      <c r="H120" s="259" t="str">
        <f>+"El porcentaje de postura es de "&amp;VALUE(D123)&amp;"  huevos al día por gallina."</f>
        <v>El porcentaje de postura es de 0  huevos al día por gallina.</v>
      </c>
      <c r="I120" s="259"/>
      <c r="J120" s="259"/>
      <c r="K120" s="30"/>
      <c r="L120" s="31"/>
      <c r="M120" s="31"/>
      <c r="N120" s="82"/>
      <c r="O120" s="45"/>
    </row>
    <row r="121" spans="1:15">
      <c r="A121" s="87"/>
      <c r="B121" s="28"/>
      <c r="C121" s="28"/>
      <c r="D121" s="28" t="s">
        <v>276</v>
      </c>
      <c r="E121" s="134"/>
      <c r="F121" s="28"/>
      <c r="G121" s="28"/>
      <c r="H121" s="259"/>
      <c r="I121" s="259"/>
      <c r="J121" s="259"/>
      <c r="K121" s="28"/>
      <c r="L121" s="31"/>
      <c r="M121" s="31"/>
      <c r="N121" s="82"/>
      <c r="O121" s="45"/>
    </row>
    <row r="122" spans="1:15">
      <c r="A122" s="47"/>
      <c r="B122" s="45"/>
      <c r="C122" s="45"/>
      <c r="D122" s="93"/>
      <c r="E122" s="93"/>
      <c r="F122" s="32"/>
      <c r="G122" s="32"/>
      <c r="H122" s="259"/>
      <c r="I122" s="259"/>
      <c r="J122" s="259"/>
      <c r="K122" s="45"/>
      <c r="L122" s="31"/>
      <c r="M122" s="31"/>
      <c r="N122" s="82"/>
      <c r="O122" s="45"/>
    </row>
    <row r="123" spans="1:15">
      <c r="A123" s="263" t="s">
        <v>263</v>
      </c>
      <c r="B123" s="264"/>
      <c r="C123" s="28" t="s">
        <v>221</v>
      </c>
      <c r="D123" s="135">
        <f>IF(SUM(E116:E121)=0,,AVERAGE(E116:E121))</f>
        <v>0</v>
      </c>
      <c r="E123" s="93"/>
      <c r="F123" s="32"/>
      <c r="G123" s="32"/>
      <c r="H123" s="259"/>
      <c r="I123" s="259"/>
      <c r="J123" s="259"/>
      <c r="K123" s="96"/>
      <c r="L123" s="31"/>
      <c r="M123" s="31"/>
      <c r="N123" s="82"/>
      <c r="O123" s="45"/>
    </row>
    <row r="124" spans="1:15">
      <c r="A124" s="87"/>
      <c r="B124" s="28"/>
      <c r="C124" s="28"/>
      <c r="D124" s="28"/>
      <c r="E124" s="28"/>
      <c r="F124" s="42"/>
      <c r="G124" s="42"/>
      <c r="H124" s="42"/>
      <c r="I124" s="42"/>
      <c r="J124" s="42"/>
      <c r="K124" s="28"/>
      <c r="L124" s="28"/>
      <c r="M124" s="28"/>
      <c r="N124" s="79"/>
      <c r="O124" s="45"/>
    </row>
    <row r="125" spans="1:15">
      <c r="A125" s="89" t="s">
        <v>247</v>
      </c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79"/>
      <c r="O125" s="45"/>
    </row>
    <row r="126" spans="1:15">
      <c r="A126" s="87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79"/>
      <c r="O126" s="45"/>
    </row>
    <row r="127" spans="1:15">
      <c r="A127" s="87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79"/>
      <c r="O127" s="45"/>
    </row>
    <row r="128" spans="1:15">
      <c r="A128" s="88" t="s">
        <v>283</v>
      </c>
      <c r="B128" s="31"/>
      <c r="C128" s="31"/>
      <c r="D128" s="31"/>
      <c r="E128" s="28"/>
      <c r="F128" s="28"/>
      <c r="G128" s="28"/>
      <c r="H128" s="28"/>
      <c r="I128" s="28"/>
      <c r="J128" s="28"/>
      <c r="K128" s="28"/>
      <c r="L128" s="249"/>
      <c r="M128" s="249"/>
      <c r="N128" s="81"/>
      <c r="O128" s="45"/>
    </row>
    <row r="129" spans="1:15">
      <c r="A129" s="87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45"/>
      <c r="M129" s="45"/>
      <c r="N129" s="119"/>
      <c r="O129" s="45"/>
    </row>
    <row r="130" spans="1:15" ht="12.75" customHeight="1">
      <c r="A130" s="260" t="s">
        <v>314</v>
      </c>
      <c r="B130" s="261"/>
      <c r="C130" s="261"/>
      <c r="D130" s="262"/>
      <c r="E130" s="262"/>
      <c r="F130" s="262"/>
      <c r="G130" s="184"/>
      <c r="H130" s="184"/>
      <c r="I130" s="184"/>
      <c r="J130" s="184"/>
      <c r="K130" s="28"/>
      <c r="L130" s="45"/>
      <c r="M130" s="45"/>
      <c r="N130" s="119"/>
      <c r="O130" s="45"/>
    </row>
    <row r="131" spans="1:15" ht="12.75" customHeight="1">
      <c r="A131" s="260"/>
      <c r="B131" s="261"/>
      <c r="C131" s="261"/>
      <c r="D131" s="262"/>
      <c r="E131" s="262"/>
      <c r="F131" s="262"/>
      <c r="G131" s="184"/>
      <c r="H131" s="184"/>
      <c r="I131" s="184"/>
      <c r="J131" s="184"/>
      <c r="K131" s="28"/>
      <c r="L131" s="45"/>
      <c r="M131" s="45"/>
      <c r="N131" s="119"/>
      <c r="O131" s="45"/>
    </row>
    <row r="132" spans="1:15">
      <c r="A132" s="186"/>
      <c r="B132" s="187"/>
      <c r="C132" s="187"/>
      <c r="D132" s="188"/>
      <c r="E132" s="188"/>
      <c r="F132" s="188"/>
      <c r="G132" s="188"/>
      <c r="H132" s="188"/>
      <c r="I132" s="188"/>
      <c r="J132" s="188"/>
      <c r="K132" s="28"/>
      <c r="L132" s="45"/>
      <c r="M132" s="45"/>
      <c r="N132" s="119"/>
      <c r="O132" s="45"/>
    </row>
    <row r="133" spans="1:15">
      <c r="A133" s="186"/>
      <c r="B133" s="187"/>
      <c r="C133" s="187"/>
      <c r="D133" s="28"/>
      <c r="E133" s="28" t="s">
        <v>331</v>
      </c>
      <c r="F133" s="188"/>
      <c r="G133" s="188"/>
      <c r="H133" s="188"/>
      <c r="I133" s="188"/>
      <c r="J133" s="188"/>
      <c r="K133" s="28"/>
      <c r="L133" s="45"/>
      <c r="M133" s="45"/>
      <c r="N133" s="119"/>
      <c r="O133" s="45"/>
    </row>
    <row r="134" spans="1:15">
      <c r="A134" s="186"/>
      <c r="B134" s="187"/>
      <c r="C134" s="187"/>
      <c r="D134" s="28" t="s">
        <v>271</v>
      </c>
      <c r="E134" s="134"/>
      <c r="F134" s="188"/>
      <c r="G134" s="188"/>
      <c r="H134" s="188"/>
      <c r="I134" s="188"/>
      <c r="J134" s="188"/>
      <c r="K134" s="28"/>
      <c r="L134" s="45"/>
      <c r="M134" s="45"/>
      <c r="N134" s="119"/>
      <c r="O134" s="45"/>
    </row>
    <row r="135" spans="1:15">
      <c r="A135" s="186"/>
      <c r="B135" s="187"/>
      <c r="C135" s="187"/>
      <c r="D135" s="28" t="s">
        <v>272</v>
      </c>
      <c r="E135" s="134"/>
      <c r="F135" s="188"/>
      <c r="G135" s="188"/>
      <c r="H135" s="188"/>
      <c r="I135" s="188"/>
      <c r="J135" s="188"/>
      <c r="K135" s="28"/>
      <c r="L135" s="28" t="s">
        <v>220</v>
      </c>
      <c r="M135" s="28"/>
      <c r="N135" s="79"/>
      <c r="O135" s="45"/>
    </row>
    <row r="136" spans="1:15">
      <c r="A136" s="186"/>
      <c r="B136" s="187"/>
      <c r="C136" s="187"/>
      <c r="D136" s="28" t="s">
        <v>273</v>
      </c>
      <c r="E136" s="134"/>
      <c r="F136" s="188"/>
      <c r="G136" s="188"/>
      <c r="H136" s="188"/>
      <c r="I136" s="188"/>
      <c r="J136" s="188"/>
      <c r="K136" s="28"/>
      <c r="L136" s="31"/>
      <c r="M136" s="31"/>
      <c r="N136" s="82"/>
      <c r="O136" s="45"/>
    </row>
    <row r="137" spans="1:15">
      <c r="A137" s="186"/>
      <c r="B137" s="187"/>
      <c r="C137" s="187"/>
      <c r="D137" s="28" t="s">
        <v>274</v>
      </c>
      <c r="E137" s="134"/>
      <c r="F137" s="188"/>
      <c r="G137" s="188"/>
      <c r="H137" s="140" t="s">
        <v>324</v>
      </c>
      <c r="I137" s="39"/>
      <c r="J137" s="39"/>
      <c r="K137" s="28"/>
      <c r="L137" s="31"/>
      <c r="M137" s="31"/>
      <c r="N137" s="82"/>
      <c r="O137" s="45"/>
    </row>
    <row r="138" spans="1:15" ht="12.75" customHeight="1">
      <c r="A138" s="186"/>
      <c r="B138" s="187"/>
      <c r="C138" s="187"/>
      <c r="D138" s="28" t="s">
        <v>275</v>
      </c>
      <c r="E138" s="134"/>
      <c r="F138" s="188"/>
      <c r="G138" s="188"/>
      <c r="H138" s="259" t="str">
        <f>+"El peso en promedio de una caja recolectada es de "&amp;VALUE(D141)&amp;" KG."</f>
        <v>El peso en promedio de una caja recolectada es de 0 KG.</v>
      </c>
      <c r="I138" s="259"/>
      <c r="J138" s="259"/>
      <c r="K138" s="28"/>
      <c r="L138" s="31"/>
      <c r="M138" s="31"/>
      <c r="N138" s="82"/>
      <c r="O138" s="45"/>
    </row>
    <row r="139" spans="1:15" ht="12.75" customHeight="1">
      <c r="A139" s="186"/>
      <c r="B139" s="187"/>
      <c r="C139" s="187"/>
      <c r="D139" s="28" t="s">
        <v>276</v>
      </c>
      <c r="E139" s="134"/>
      <c r="F139" s="188"/>
      <c r="G139" s="188"/>
      <c r="H139" s="259"/>
      <c r="I139" s="259"/>
      <c r="J139" s="259"/>
      <c r="K139" s="28"/>
      <c r="L139" s="31"/>
      <c r="M139" s="31"/>
      <c r="N139" s="82"/>
      <c r="O139" s="45"/>
    </row>
    <row r="140" spans="1:15">
      <c r="A140" s="186"/>
      <c r="B140" s="187"/>
      <c r="C140" s="187"/>
      <c r="D140" s="188"/>
      <c r="E140" s="188"/>
      <c r="F140" s="188"/>
      <c r="G140" s="188"/>
      <c r="H140" s="259"/>
      <c r="I140" s="259"/>
      <c r="J140" s="259"/>
      <c r="K140" s="28"/>
      <c r="L140" s="31"/>
      <c r="M140" s="31"/>
      <c r="N140" s="82"/>
      <c r="O140" s="45"/>
    </row>
    <row r="141" spans="1:15">
      <c r="A141" s="263" t="s">
        <v>293</v>
      </c>
      <c r="B141" s="264"/>
      <c r="C141" s="28" t="s">
        <v>221</v>
      </c>
      <c r="D141" s="135">
        <f>IF(SUM(E134:E139)=0,,AVERAGE(E134:E139))</f>
        <v>0</v>
      </c>
      <c r="E141" s="93"/>
      <c r="F141" s="32"/>
      <c r="G141" s="32"/>
      <c r="H141" s="259"/>
      <c r="I141" s="259"/>
      <c r="J141" s="259"/>
      <c r="K141" s="104"/>
      <c r="L141" s="31"/>
      <c r="M141" s="31"/>
      <c r="N141" s="82"/>
      <c r="O141" s="45"/>
    </row>
    <row r="142" spans="1:15">
      <c r="A142" s="87"/>
      <c r="B142" s="28"/>
      <c r="C142" s="28"/>
      <c r="D142" s="93"/>
      <c r="E142" s="93"/>
      <c r="F142" s="32"/>
      <c r="G142" s="32"/>
      <c r="H142" s="32"/>
      <c r="I142" s="32"/>
      <c r="J142" s="32"/>
      <c r="K142" s="109"/>
      <c r="L142" s="28"/>
      <c r="M142" s="28"/>
      <c r="N142" s="79"/>
      <c r="O142" s="45"/>
    </row>
    <row r="143" spans="1:15">
      <c r="A143" s="87"/>
      <c r="B143" s="28"/>
      <c r="C143" s="28"/>
      <c r="D143" s="78"/>
      <c r="E143" s="182"/>
      <c r="F143" s="78"/>
      <c r="G143" s="78"/>
      <c r="H143" s="78"/>
      <c r="I143" s="78"/>
      <c r="J143" s="78"/>
      <c r="K143" s="110"/>
      <c r="L143" s="28"/>
      <c r="M143" s="28"/>
      <c r="N143" s="79"/>
      <c r="O143" s="45"/>
    </row>
    <row r="144" spans="1:15">
      <c r="A144" s="89" t="s">
        <v>246</v>
      </c>
      <c r="B144" s="28"/>
      <c r="C144" s="28"/>
      <c r="D144" s="28"/>
      <c r="E144" s="28"/>
      <c r="F144" s="78"/>
      <c r="G144" s="78"/>
      <c r="H144" s="78"/>
      <c r="I144" s="78"/>
      <c r="J144" s="78"/>
      <c r="K144" s="28"/>
      <c r="L144" s="28"/>
      <c r="M144" s="28"/>
      <c r="N144" s="79"/>
      <c r="O144" s="45"/>
    </row>
    <row r="145" spans="1:15">
      <c r="A145" s="87"/>
      <c r="B145" s="28"/>
      <c r="C145" s="28"/>
      <c r="D145" s="28"/>
      <c r="E145" s="28"/>
      <c r="F145" s="78"/>
      <c r="G145" s="78"/>
      <c r="H145" s="78"/>
      <c r="I145" s="78"/>
      <c r="J145" s="78"/>
      <c r="K145" s="77"/>
      <c r="L145" s="28"/>
      <c r="M145" s="28"/>
      <c r="N145" s="79"/>
      <c r="O145" s="45"/>
    </row>
    <row r="146" spans="1:15">
      <c r="A146" s="87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79"/>
      <c r="O146" s="45"/>
    </row>
    <row r="147" spans="1:15">
      <c r="A147" s="88" t="s">
        <v>282</v>
      </c>
      <c r="B147" s="31"/>
      <c r="C147" s="31"/>
      <c r="D147" s="31"/>
      <c r="E147" s="28"/>
      <c r="F147" s="28"/>
      <c r="G147" s="28"/>
      <c r="H147" s="28"/>
      <c r="I147" s="28"/>
      <c r="J147" s="28"/>
      <c r="K147" s="28"/>
      <c r="L147" s="28"/>
      <c r="M147" s="28"/>
      <c r="N147" s="79"/>
      <c r="O147" s="45"/>
    </row>
    <row r="148" spans="1:15">
      <c r="A148" s="10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79"/>
      <c r="O148" s="45"/>
    </row>
    <row r="149" spans="1:15" ht="12.75" customHeight="1">
      <c r="A149" s="246" t="s">
        <v>315</v>
      </c>
      <c r="B149" s="247"/>
      <c r="C149" s="247"/>
      <c r="D149" s="248"/>
      <c r="E149" s="248"/>
      <c r="F149" s="248"/>
      <c r="G149" s="188"/>
      <c r="H149" s="188"/>
      <c r="I149" s="188"/>
      <c r="J149" s="188"/>
      <c r="K149" s="28"/>
      <c r="L149" s="28"/>
      <c r="M149" s="28"/>
      <c r="N149" s="79"/>
      <c r="O149" s="45"/>
    </row>
    <row r="150" spans="1:15">
      <c r="A150" s="246"/>
      <c r="B150" s="247"/>
      <c r="C150" s="247"/>
      <c r="D150" s="248"/>
      <c r="E150" s="248"/>
      <c r="F150" s="248"/>
      <c r="G150" s="188"/>
      <c r="H150" s="188"/>
      <c r="I150" s="188"/>
      <c r="J150" s="188"/>
      <c r="K150" s="28"/>
      <c r="L150" s="28"/>
      <c r="M150" s="28"/>
      <c r="N150" s="79"/>
      <c r="O150" s="45"/>
    </row>
    <row r="151" spans="1:15" ht="12.75" customHeight="1">
      <c r="A151" s="186"/>
      <c r="B151" s="187"/>
      <c r="C151" s="187"/>
      <c r="D151" s="188"/>
      <c r="E151" s="188"/>
      <c r="F151" s="188"/>
      <c r="G151" s="188"/>
      <c r="H151" s="188"/>
      <c r="I151" s="188"/>
      <c r="J151" s="188"/>
      <c r="K151" s="28"/>
      <c r="L151" s="28"/>
      <c r="M151" s="28"/>
      <c r="N151" s="79"/>
      <c r="O151" s="45"/>
    </row>
    <row r="152" spans="1:15">
      <c r="A152" s="87"/>
      <c r="B152" s="28"/>
      <c r="C152" s="28"/>
      <c r="D152" s="28"/>
      <c r="E152" s="138" t="s">
        <v>281</v>
      </c>
      <c r="F152" s="28"/>
      <c r="G152" s="28"/>
      <c r="H152" s="28"/>
      <c r="I152" s="28"/>
      <c r="J152" s="28"/>
      <c r="K152" s="28"/>
      <c r="L152" s="28"/>
      <c r="M152" s="28"/>
      <c r="N152" s="79"/>
      <c r="O152" s="45"/>
    </row>
    <row r="153" spans="1:15">
      <c r="A153" s="87"/>
      <c r="B153" s="28"/>
      <c r="C153" s="28"/>
      <c r="D153" s="28" t="s">
        <v>271</v>
      </c>
      <c r="E153" s="134"/>
      <c r="F153" s="28"/>
      <c r="G153" s="28"/>
      <c r="H153" s="28"/>
      <c r="I153" s="28"/>
      <c r="J153" s="28"/>
      <c r="K153" s="28"/>
      <c r="L153" s="28"/>
      <c r="M153" s="28"/>
      <c r="N153" s="79"/>
      <c r="O153" s="45"/>
    </row>
    <row r="154" spans="1:15">
      <c r="A154" s="87"/>
      <c r="B154" s="28"/>
      <c r="C154" s="28"/>
      <c r="D154" s="28" t="s">
        <v>272</v>
      </c>
      <c r="E154" s="134"/>
      <c r="F154" s="28"/>
      <c r="G154" s="28"/>
      <c r="H154" s="28"/>
      <c r="I154" s="28"/>
      <c r="J154" s="28"/>
      <c r="K154" s="28"/>
      <c r="L154" s="28"/>
      <c r="M154" s="28"/>
      <c r="N154" s="79"/>
      <c r="O154" s="45"/>
    </row>
    <row r="155" spans="1:15">
      <c r="A155" s="87"/>
      <c r="B155" s="28"/>
      <c r="C155" s="28"/>
      <c r="D155" s="28" t="s">
        <v>273</v>
      </c>
      <c r="E155" s="134"/>
      <c r="F155" s="28"/>
      <c r="G155" s="28"/>
      <c r="H155" s="28"/>
      <c r="I155" s="28"/>
      <c r="J155" s="28"/>
      <c r="K155" s="28"/>
      <c r="L155" s="28"/>
      <c r="M155" s="28"/>
      <c r="N155" s="79"/>
      <c r="O155" s="45"/>
    </row>
    <row r="156" spans="1:15">
      <c r="A156" s="87"/>
      <c r="B156" s="28"/>
      <c r="C156" s="28"/>
      <c r="D156" s="28" t="s">
        <v>274</v>
      </c>
      <c r="E156" s="134"/>
      <c r="F156" s="28"/>
      <c r="G156" s="28"/>
      <c r="H156" s="140" t="s">
        <v>324</v>
      </c>
      <c r="I156" s="39"/>
      <c r="J156" s="39"/>
      <c r="K156" s="28"/>
      <c r="L156" s="28" t="s">
        <v>220</v>
      </c>
      <c r="M156" s="28"/>
      <c r="N156" s="79"/>
      <c r="O156" s="45"/>
    </row>
    <row r="157" spans="1:15" ht="12.75" customHeight="1">
      <c r="A157" s="87"/>
      <c r="B157" s="28"/>
      <c r="C157" s="28"/>
      <c r="D157" s="28" t="s">
        <v>275</v>
      </c>
      <c r="E157" s="134"/>
      <c r="F157" s="28"/>
      <c r="G157" s="28"/>
      <c r="H157" s="259" t="str">
        <f>+"Los kilos de alimento que consumío una gallina en el mes fue "&amp;VALUE(D160)&amp;" KG."</f>
        <v>Los kilos de alimento que consumío una gallina en el mes fue 0 KG.</v>
      </c>
      <c r="I157" s="259"/>
      <c r="J157" s="259"/>
      <c r="K157" s="28"/>
      <c r="L157" s="31"/>
      <c r="M157" s="31"/>
      <c r="N157" s="82"/>
      <c r="O157" s="45"/>
    </row>
    <row r="158" spans="1:15">
      <c r="A158" s="87"/>
      <c r="B158" s="28"/>
      <c r="C158" s="28"/>
      <c r="D158" s="28" t="s">
        <v>276</v>
      </c>
      <c r="E158" s="134"/>
      <c r="F158" s="28"/>
      <c r="G158" s="28"/>
      <c r="H158" s="259"/>
      <c r="I158" s="259"/>
      <c r="J158" s="259"/>
      <c r="K158" s="28"/>
      <c r="L158" s="31"/>
      <c r="M158" s="31"/>
      <c r="N158" s="82"/>
      <c r="O158" s="45"/>
    </row>
    <row r="159" spans="1:15" ht="12.75" customHeight="1">
      <c r="A159" s="87"/>
      <c r="B159" s="28"/>
      <c r="C159" s="28"/>
      <c r="D159" s="28"/>
      <c r="E159" s="28"/>
      <c r="F159" s="28"/>
      <c r="G159" s="28"/>
      <c r="H159" s="259"/>
      <c r="I159" s="259"/>
      <c r="J159" s="259"/>
      <c r="K159" s="28"/>
      <c r="L159" s="31"/>
      <c r="M159" s="31"/>
      <c r="N159" s="82"/>
      <c r="O159" s="45"/>
    </row>
    <row r="160" spans="1:15">
      <c r="A160" s="263" t="s">
        <v>282</v>
      </c>
      <c r="B160" s="264"/>
      <c r="C160" s="28" t="s">
        <v>221</v>
      </c>
      <c r="D160" s="135">
        <f>IF(SUM(E153:E158)=0,,AVERAGE(E153:E158))</f>
        <v>0</v>
      </c>
      <c r="E160" s="93"/>
      <c r="F160" s="93"/>
      <c r="G160" s="93"/>
      <c r="H160" s="259"/>
      <c r="I160" s="259"/>
      <c r="J160" s="259"/>
      <c r="K160" s="45"/>
      <c r="L160" s="31"/>
      <c r="M160" s="31"/>
      <c r="N160" s="82"/>
    </row>
    <row r="161" spans="1:14">
      <c r="A161" s="87"/>
      <c r="B161" s="28"/>
      <c r="C161" s="28"/>
      <c r="D161" s="93"/>
      <c r="E161" s="93"/>
      <c r="F161" s="111"/>
      <c r="G161" s="111"/>
      <c r="H161" s="111"/>
      <c r="I161" s="111"/>
      <c r="J161" s="111"/>
      <c r="K161" s="96"/>
      <c r="L161" s="31"/>
      <c r="M161" s="31"/>
      <c r="N161" s="82"/>
    </row>
    <row r="162" spans="1:14">
      <c r="A162" s="87"/>
      <c r="B162" s="28"/>
      <c r="C162" s="28"/>
      <c r="D162" s="182"/>
      <c r="E162" s="182"/>
      <c r="F162" s="182"/>
      <c r="G162" s="182"/>
      <c r="H162" s="182"/>
      <c r="I162" s="182"/>
      <c r="J162" s="182"/>
      <c r="K162" s="48"/>
      <c r="L162" s="31"/>
      <c r="M162" s="31"/>
      <c r="N162" s="82"/>
    </row>
    <row r="163" spans="1:14">
      <c r="A163" s="47"/>
      <c r="B163" s="28"/>
      <c r="C163" s="28"/>
      <c r="D163" s="28"/>
      <c r="E163" s="28"/>
      <c r="F163" s="33"/>
      <c r="G163" s="33"/>
      <c r="H163" s="33"/>
      <c r="I163" s="33"/>
      <c r="J163" s="33"/>
      <c r="K163" s="28"/>
      <c r="L163" s="28"/>
      <c r="M163" s="28"/>
      <c r="N163" s="79"/>
    </row>
    <row r="164" spans="1:14" ht="12.75" customHeight="1">
      <c r="A164" s="89" t="s">
        <v>246</v>
      </c>
      <c r="B164" s="39"/>
      <c r="C164" s="39"/>
      <c r="D164" s="28"/>
      <c r="E164" s="38"/>
      <c r="F164" s="33"/>
      <c r="G164" s="33"/>
      <c r="H164" s="33"/>
      <c r="I164" s="33"/>
      <c r="J164" s="33"/>
      <c r="K164" s="45"/>
      <c r="L164" s="39"/>
      <c r="M164" s="39"/>
      <c r="N164" s="80"/>
    </row>
    <row r="165" spans="1:14">
      <c r="A165" s="89"/>
      <c r="B165" s="39"/>
      <c r="C165" s="39"/>
      <c r="D165" s="28"/>
      <c r="E165" s="38"/>
      <c r="F165" s="33"/>
      <c r="G165" s="33"/>
      <c r="H165" s="33"/>
      <c r="I165" s="33"/>
      <c r="J165" s="33"/>
      <c r="K165" s="45"/>
      <c r="L165" s="39"/>
      <c r="M165" s="39"/>
      <c r="N165" s="80"/>
    </row>
    <row r="166" spans="1:14">
      <c r="A166" s="91"/>
      <c r="B166" s="39"/>
      <c r="C166" s="39"/>
      <c r="D166" s="28"/>
      <c r="E166" s="38"/>
      <c r="F166" s="33"/>
      <c r="G166" s="33"/>
      <c r="H166" s="33"/>
      <c r="I166" s="33"/>
      <c r="J166" s="33"/>
      <c r="K166" s="83"/>
      <c r="L166" s="39"/>
      <c r="M166" s="39"/>
      <c r="N166" s="80"/>
    </row>
    <row r="167" spans="1:14">
      <c r="A167" s="88" t="s">
        <v>292</v>
      </c>
      <c r="B167" s="31"/>
      <c r="C167" s="31"/>
      <c r="D167" s="31"/>
      <c r="E167" s="28"/>
      <c r="F167" s="28"/>
      <c r="G167" s="28"/>
      <c r="H167" s="28"/>
      <c r="I167" s="28"/>
      <c r="J167" s="28"/>
      <c r="K167" s="28"/>
      <c r="L167" s="249"/>
      <c r="M167" s="249"/>
      <c r="N167" s="81"/>
    </row>
    <row r="168" spans="1:14">
      <c r="A168" s="10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185"/>
      <c r="M168" s="185"/>
      <c r="N168" s="81"/>
    </row>
    <row r="169" spans="1:14" ht="12.75" customHeight="1">
      <c r="A169" s="260" t="s">
        <v>316</v>
      </c>
      <c r="B169" s="261"/>
      <c r="C169" s="261"/>
      <c r="D169" s="262"/>
      <c r="E169" s="262"/>
      <c r="F169" s="262"/>
      <c r="G169" s="184"/>
      <c r="H169" s="184"/>
      <c r="I169" s="184"/>
      <c r="J169" s="184"/>
      <c r="K169" s="28"/>
      <c r="L169" s="45"/>
      <c r="M169" s="28"/>
      <c r="N169" s="79"/>
    </row>
    <row r="170" spans="1:14">
      <c r="A170" s="260"/>
      <c r="B170" s="261"/>
      <c r="C170" s="261"/>
      <c r="D170" s="262"/>
      <c r="E170" s="262"/>
      <c r="F170" s="262"/>
      <c r="G170" s="184"/>
      <c r="H170" s="184"/>
      <c r="I170" s="184"/>
      <c r="J170" s="184"/>
      <c r="K170" s="28"/>
      <c r="L170" s="28"/>
      <c r="M170" s="28"/>
      <c r="N170" s="79"/>
    </row>
    <row r="171" spans="1:14" ht="12.75" customHeight="1">
      <c r="A171" s="186"/>
      <c r="B171" s="187"/>
      <c r="C171" s="187"/>
      <c r="D171" s="188"/>
      <c r="E171" s="188"/>
      <c r="F171" s="188"/>
      <c r="G171" s="188"/>
      <c r="H171" s="188"/>
      <c r="I171" s="188"/>
      <c r="J171" s="188"/>
      <c r="K171" s="28"/>
      <c r="L171" s="28"/>
      <c r="M171" s="28"/>
      <c r="N171" s="79"/>
    </row>
    <row r="172" spans="1:14">
      <c r="A172" s="87"/>
      <c r="B172" s="28"/>
      <c r="C172" s="28"/>
      <c r="D172" s="28"/>
      <c r="E172" s="28" t="s">
        <v>302</v>
      </c>
      <c r="F172" s="28"/>
      <c r="G172" s="28"/>
      <c r="H172" s="28"/>
      <c r="I172" s="28"/>
      <c r="J172" s="28"/>
      <c r="K172" s="28"/>
      <c r="L172" s="28"/>
      <c r="M172" s="28"/>
      <c r="N172" s="79"/>
    </row>
    <row r="173" spans="1:14">
      <c r="A173" s="87"/>
      <c r="B173" s="28"/>
      <c r="C173" s="28"/>
      <c r="D173" s="28" t="s">
        <v>271</v>
      </c>
      <c r="E173" s="137"/>
      <c r="F173" s="28"/>
      <c r="G173" s="28"/>
      <c r="H173" s="28"/>
      <c r="I173" s="28"/>
      <c r="J173" s="28"/>
      <c r="K173" s="28"/>
      <c r="L173" s="28"/>
      <c r="M173" s="28"/>
      <c r="N173" s="79"/>
    </row>
    <row r="174" spans="1:14">
      <c r="A174" s="87"/>
      <c r="B174" s="28"/>
      <c r="C174" s="28"/>
      <c r="D174" s="28" t="s">
        <v>272</v>
      </c>
      <c r="E174" s="137"/>
      <c r="F174" s="28"/>
      <c r="G174" s="28"/>
      <c r="H174" s="28"/>
      <c r="I174" s="28"/>
      <c r="J174" s="28"/>
      <c r="K174" s="28"/>
      <c r="L174" s="28"/>
      <c r="M174" s="28"/>
      <c r="N174" s="79"/>
    </row>
    <row r="175" spans="1:14">
      <c r="A175" s="87"/>
      <c r="B175" s="28"/>
      <c r="C175" s="28"/>
      <c r="D175" s="28" t="s">
        <v>273</v>
      </c>
      <c r="E175" s="137"/>
      <c r="F175" s="28"/>
      <c r="G175" s="28"/>
      <c r="H175" s="28"/>
      <c r="I175" s="28"/>
      <c r="J175" s="28"/>
      <c r="K175" s="28"/>
      <c r="L175" s="28"/>
      <c r="M175" s="28"/>
      <c r="N175" s="79"/>
    </row>
    <row r="176" spans="1:14">
      <c r="A176" s="87"/>
      <c r="B176" s="28"/>
      <c r="C176" s="28"/>
      <c r="D176" s="28" t="s">
        <v>274</v>
      </c>
      <c r="E176" s="137"/>
      <c r="F176" s="28"/>
      <c r="G176" s="28"/>
      <c r="H176" s="140" t="s">
        <v>324</v>
      </c>
      <c r="I176" s="39"/>
      <c r="J176" s="39"/>
      <c r="K176" s="28"/>
      <c r="L176" s="28" t="s">
        <v>220</v>
      </c>
      <c r="M176" s="28"/>
      <c r="N176" s="79"/>
    </row>
    <row r="177" spans="1:14" ht="12.75" customHeight="1">
      <c r="A177" s="87"/>
      <c r="B177" s="28"/>
      <c r="C177" s="28"/>
      <c r="D177" s="28" t="s">
        <v>275</v>
      </c>
      <c r="E177" s="137"/>
      <c r="F177" s="28"/>
      <c r="G177" s="28"/>
      <c r="H177" s="259" t="str">
        <f>+"El costo del consumo de alimento en el mes de una gallina es $"&amp;VALUE(D180)&amp;"."</f>
        <v>El costo del consumo de alimento en el mes de una gallina es $0.</v>
      </c>
      <c r="I177" s="259"/>
      <c r="J177" s="259"/>
      <c r="K177" s="28"/>
      <c r="L177" s="31"/>
      <c r="M177" s="31"/>
      <c r="N177" s="82"/>
    </row>
    <row r="178" spans="1:14">
      <c r="A178" s="87"/>
      <c r="B178" s="28"/>
      <c r="C178" s="28"/>
      <c r="D178" s="28" t="s">
        <v>276</v>
      </c>
      <c r="E178" s="137"/>
      <c r="F178" s="28"/>
      <c r="G178" s="28"/>
      <c r="H178" s="259"/>
      <c r="I178" s="259"/>
      <c r="J178" s="259"/>
      <c r="K178" s="28"/>
      <c r="L178" s="31"/>
      <c r="M178" s="31"/>
      <c r="N178" s="82"/>
    </row>
    <row r="179" spans="1:14" ht="12.75" customHeight="1">
      <c r="A179" s="87"/>
      <c r="B179" s="28"/>
      <c r="C179" s="28"/>
      <c r="D179" s="28"/>
      <c r="E179" s="28"/>
      <c r="F179" s="28"/>
      <c r="G179" s="28"/>
      <c r="H179" s="259"/>
      <c r="I179" s="259"/>
      <c r="J179" s="259"/>
      <c r="K179" s="28"/>
      <c r="L179" s="31"/>
      <c r="M179" s="31"/>
      <c r="N179" s="82"/>
    </row>
    <row r="180" spans="1:14">
      <c r="A180" s="263" t="s">
        <v>292</v>
      </c>
      <c r="B180" s="264"/>
      <c r="C180" s="28" t="s">
        <v>221</v>
      </c>
      <c r="D180" s="136">
        <f>IF(SUM(E173:E178)=0,,AVERAGE(E173:E178))</f>
        <v>0</v>
      </c>
      <c r="E180" s="114"/>
      <c r="F180" s="112"/>
      <c r="G180" s="112"/>
      <c r="H180" s="259"/>
      <c r="I180" s="259"/>
      <c r="J180" s="259"/>
      <c r="K180" s="35"/>
      <c r="L180" s="31"/>
      <c r="M180" s="31"/>
      <c r="N180" s="82"/>
    </row>
    <row r="181" spans="1:14">
      <c r="A181" s="87"/>
      <c r="B181" s="28"/>
      <c r="C181" s="28"/>
      <c r="D181" s="114"/>
      <c r="E181" s="114"/>
      <c r="F181" s="112"/>
      <c r="G181" s="112"/>
      <c r="H181" s="112"/>
      <c r="I181" s="112"/>
      <c r="J181" s="112"/>
      <c r="K181" s="113"/>
      <c r="L181" s="117"/>
      <c r="M181" s="117"/>
      <c r="N181" s="118"/>
    </row>
    <row r="182" spans="1:14">
      <c r="A182" s="87"/>
      <c r="B182" s="28"/>
      <c r="C182" s="28"/>
      <c r="D182" s="28"/>
      <c r="E182" s="28"/>
      <c r="F182" s="45"/>
      <c r="G182" s="45"/>
      <c r="H182" s="45"/>
      <c r="I182" s="45"/>
      <c r="J182" s="45"/>
      <c r="K182" s="45"/>
      <c r="L182" s="117"/>
      <c r="M182" s="117"/>
      <c r="N182" s="118"/>
    </row>
    <row r="183" spans="1:14">
      <c r="A183" s="87"/>
      <c r="B183" s="28"/>
      <c r="C183" s="28"/>
      <c r="D183" s="28"/>
      <c r="E183" s="28"/>
      <c r="F183" s="45"/>
      <c r="G183" s="45"/>
      <c r="H183" s="45"/>
      <c r="I183" s="45"/>
      <c r="J183" s="45"/>
      <c r="K183" s="45"/>
      <c r="L183" s="33"/>
      <c r="M183" s="28"/>
      <c r="N183" s="79"/>
    </row>
    <row r="184" spans="1:14">
      <c r="A184" s="89" t="s">
        <v>246</v>
      </c>
      <c r="B184" s="28"/>
      <c r="C184" s="28"/>
      <c r="D184" s="28"/>
      <c r="E184" s="28"/>
      <c r="F184" s="45"/>
      <c r="G184" s="45"/>
      <c r="H184" s="45"/>
      <c r="I184" s="45"/>
      <c r="J184" s="45"/>
      <c r="K184" s="45"/>
      <c r="L184" s="33"/>
      <c r="M184" s="37"/>
      <c r="N184" s="79"/>
    </row>
    <row r="185" spans="1:14">
      <c r="A185" s="87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33"/>
      <c r="M185" s="37"/>
      <c r="N185" s="79"/>
    </row>
    <row r="186" spans="1:14">
      <c r="A186" s="87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33"/>
      <c r="M186" s="37"/>
      <c r="N186" s="79"/>
    </row>
    <row r="187" spans="1:14">
      <c r="A187" s="88" t="s">
        <v>268</v>
      </c>
      <c r="B187" s="31"/>
      <c r="C187" s="31"/>
      <c r="D187" s="31"/>
      <c r="E187" s="28"/>
      <c r="F187" s="28"/>
      <c r="G187" s="28"/>
      <c r="H187" s="28"/>
      <c r="I187" s="28"/>
      <c r="J187" s="28"/>
      <c r="K187" s="28"/>
      <c r="L187" s="249"/>
      <c r="M187" s="249"/>
      <c r="N187" s="81"/>
    </row>
    <row r="188" spans="1:14">
      <c r="A188" s="87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45"/>
      <c r="M188" s="45"/>
      <c r="N188" s="119"/>
    </row>
    <row r="189" spans="1:14" ht="12.75" customHeight="1">
      <c r="A189" s="246" t="s">
        <v>317</v>
      </c>
      <c r="B189" s="247"/>
      <c r="C189" s="247"/>
      <c r="D189" s="248"/>
      <c r="E189" s="248"/>
      <c r="F189" s="248"/>
      <c r="G189" s="188"/>
      <c r="H189" s="188"/>
      <c r="I189" s="188"/>
      <c r="J189" s="188"/>
      <c r="K189" s="28"/>
      <c r="L189" s="45"/>
      <c r="M189" s="45"/>
      <c r="N189" s="119"/>
    </row>
    <row r="190" spans="1:14">
      <c r="A190" s="246"/>
      <c r="B190" s="247"/>
      <c r="C190" s="247"/>
      <c r="D190" s="248"/>
      <c r="E190" s="248"/>
      <c r="F190" s="248"/>
      <c r="G190" s="188"/>
      <c r="H190" s="188"/>
      <c r="I190" s="188"/>
      <c r="J190" s="188"/>
      <c r="K190" s="28"/>
      <c r="L190" s="45"/>
      <c r="M190" s="45"/>
      <c r="N190" s="119"/>
    </row>
    <row r="191" spans="1:14" ht="12.75" customHeight="1">
      <c r="A191" s="186"/>
      <c r="B191" s="187"/>
      <c r="C191" s="187"/>
      <c r="D191" s="188"/>
      <c r="E191" s="188"/>
      <c r="F191" s="188"/>
      <c r="G191" s="188"/>
      <c r="H191" s="188"/>
      <c r="I191" s="188"/>
      <c r="J191" s="188"/>
      <c r="K191" s="28"/>
      <c r="L191" s="45"/>
      <c r="M191" s="45"/>
      <c r="N191" s="119"/>
    </row>
    <row r="192" spans="1:14">
      <c r="A192" s="186"/>
      <c r="B192" s="187"/>
      <c r="C192" s="187"/>
      <c r="D192" s="28"/>
      <c r="E192" s="28" t="s">
        <v>268</v>
      </c>
      <c r="F192" s="188"/>
      <c r="G192" s="188"/>
      <c r="H192" s="188"/>
      <c r="I192" s="188"/>
      <c r="J192" s="188"/>
      <c r="K192" s="28"/>
      <c r="L192" s="45"/>
      <c r="M192" s="45"/>
      <c r="N192" s="119"/>
    </row>
    <row r="193" spans="1:14">
      <c r="A193" s="186"/>
      <c r="B193" s="187"/>
      <c r="C193" s="187"/>
      <c r="D193" s="28" t="s">
        <v>271</v>
      </c>
      <c r="E193" s="134"/>
      <c r="F193" s="188"/>
      <c r="G193" s="188"/>
      <c r="H193" s="188"/>
      <c r="I193" s="188"/>
      <c r="J193" s="188"/>
      <c r="K193" s="28"/>
      <c r="L193" s="45"/>
      <c r="M193" s="45"/>
      <c r="N193" s="119"/>
    </row>
    <row r="194" spans="1:14">
      <c r="A194" s="186"/>
      <c r="B194" s="187"/>
      <c r="C194" s="187"/>
      <c r="D194" s="28" t="s">
        <v>272</v>
      </c>
      <c r="E194" s="134"/>
      <c r="F194" s="188"/>
      <c r="G194" s="188"/>
      <c r="H194" s="188"/>
      <c r="I194" s="188"/>
      <c r="J194" s="188"/>
      <c r="K194" s="28"/>
      <c r="L194" s="45"/>
      <c r="M194" s="45"/>
      <c r="N194" s="119"/>
    </row>
    <row r="195" spans="1:14">
      <c r="A195" s="186"/>
      <c r="B195" s="187"/>
      <c r="C195" s="187"/>
      <c r="D195" s="28" t="s">
        <v>273</v>
      </c>
      <c r="E195" s="134"/>
      <c r="F195" s="188"/>
      <c r="G195" s="188"/>
      <c r="H195" s="188"/>
      <c r="I195" s="188"/>
      <c r="J195" s="188"/>
      <c r="K195" s="28"/>
      <c r="L195" s="28" t="s">
        <v>220</v>
      </c>
      <c r="M195" s="28"/>
      <c r="N195" s="79"/>
    </row>
    <row r="196" spans="1:14">
      <c r="A196" s="186"/>
      <c r="B196" s="187"/>
      <c r="C196" s="187"/>
      <c r="D196" s="28" t="s">
        <v>274</v>
      </c>
      <c r="E196" s="134"/>
      <c r="F196" s="188"/>
      <c r="G196" s="188"/>
      <c r="H196" s="140" t="s">
        <v>324</v>
      </c>
      <c r="I196" s="39"/>
      <c r="J196" s="39"/>
      <c r="K196" s="28"/>
      <c r="L196" s="31"/>
      <c r="M196" s="31"/>
      <c r="N196" s="82"/>
    </row>
    <row r="197" spans="1:14" ht="12.75" customHeight="1">
      <c r="A197" s="186"/>
      <c r="B197" s="187"/>
      <c r="C197" s="187"/>
      <c r="D197" s="28" t="s">
        <v>275</v>
      </c>
      <c r="E197" s="134"/>
      <c r="F197" s="188"/>
      <c r="G197" s="188"/>
      <c r="H197" s="259" t="str">
        <f>+"Para que una gallina ponga un kilogramo de huevo necesita comer "&amp;VALUE(D200)&amp;" KG."</f>
        <v>Para que una gallina ponga un kilogramo de huevo necesita comer 0 KG.</v>
      </c>
      <c r="I197" s="259"/>
      <c r="J197" s="259"/>
      <c r="K197" s="28"/>
      <c r="L197" s="31"/>
      <c r="M197" s="31"/>
      <c r="N197" s="82"/>
    </row>
    <row r="198" spans="1:14">
      <c r="A198" s="186"/>
      <c r="B198" s="187"/>
      <c r="C198" s="187"/>
      <c r="D198" s="28" t="s">
        <v>276</v>
      </c>
      <c r="E198" s="134"/>
      <c r="F198" s="188"/>
      <c r="G198" s="188"/>
      <c r="H198" s="259"/>
      <c r="I198" s="259"/>
      <c r="J198" s="259"/>
      <c r="K198" s="28"/>
      <c r="L198" s="31"/>
      <c r="M198" s="31"/>
      <c r="N198" s="82"/>
    </row>
    <row r="199" spans="1:14" ht="12.75" customHeight="1">
      <c r="A199" s="87"/>
      <c r="B199" s="28"/>
      <c r="C199" s="28"/>
      <c r="D199" s="28"/>
      <c r="E199" s="28"/>
      <c r="F199" s="28"/>
      <c r="G199" s="28"/>
      <c r="H199" s="259"/>
      <c r="I199" s="259"/>
      <c r="J199" s="259"/>
      <c r="K199" s="28"/>
      <c r="L199" s="31"/>
      <c r="M199" s="31"/>
      <c r="N199" s="82"/>
    </row>
    <row r="200" spans="1:14">
      <c r="A200" s="263" t="s">
        <v>294</v>
      </c>
      <c r="B200" s="264"/>
      <c r="C200" s="28" t="s">
        <v>221</v>
      </c>
      <c r="D200" s="135">
        <f>IF(SUM(E193:E198)=0,,AVERAGE(E193:E198))</f>
        <v>0</v>
      </c>
      <c r="E200" s="93"/>
      <c r="F200" s="33"/>
      <c r="G200" s="33"/>
      <c r="H200" s="259"/>
      <c r="I200" s="259"/>
      <c r="J200" s="259"/>
      <c r="K200" s="28"/>
      <c r="L200" s="31"/>
      <c r="M200" s="31"/>
      <c r="N200" s="82"/>
    </row>
    <row r="201" spans="1:14" ht="12.75" customHeight="1">
      <c r="A201" s="87"/>
      <c r="B201" s="28"/>
      <c r="C201" s="28"/>
      <c r="D201" s="93"/>
      <c r="E201" s="93"/>
      <c r="F201" s="33"/>
      <c r="G201" s="33"/>
      <c r="H201" s="33"/>
      <c r="I201" s="33"/>
      <c r="J201" s="33"/>
      <c r="K201" s="96"/>
      <c r="L201" s="31"/>
      <c r="M201" s="31"/>
      <c r="N201" s="82"/>
    </row>
    <row r="202" spans="1:14">
      <c r="A202" s="87"/>
      <c r="B202" s="28"/>
      <c r="C202" s="28"/>
      <c r="D202" s="182"/>
      <c r="E202" s="182"/>
      <c r="F202" s="182"/>
      <c r="G202" s="182"/>
      <c r="H202" s="182"/>
      <c r="I202" s="182"/>
      <c r="J202" s="182"/>
      <c r="K202" s="48"/>
      <c r="L202" s="31"/>
      <c r="M202" s="31"/>
      <c r="N202" s="82"/>
    </row>
    <row r="203" spans="1:14">
      <c r="A203" s="47"/>
      <c r="B203" s="28"/>
      <c r="C203" s="28"/>
      <c r="D203" s="28"/>
      <c r="E203" s="28"/>
      <c r="F203" s="45"/>
      <c r="G203" s="45"/>
      <c r="H203" s="45"/>
      <c r="I203" s="45"/>
      <c r="J203" s="45"/>
      <c r="K203" s="45"/>
      <c r="L203" s="31"/>
      <c r="M203" s="31"/>
      <c r="N203" s="82"/>
    </row>
    <row r="204" spans="1:14" ht="12.75" customHeight="1">
      <c r="A204" s="89" t="s">
        <v>246</v>
      </c>
      <c r="B204" s="39"/>
      <c r="C204" s="39"/>
      <c r="D204" s="28"/>
      <c r="E204" s="38"/>
      <c r="F204" s="45"/>
      <c r="G204" s="45"/>
      <c r="H204" s="45"/>
      <c r="I204" s="45"/>
      <c r="J204" s="45"/>
      <c r="K204" s="45"/>
      <c r="L204" s="31"/>
      <c r="M204" s="31"/>
      <c r="N204" s="82"/>
    </row>
    <row r="205" spans="1:14">
      <c r="A205" s="89"/>
      <c r="B205" s="39"/>
      <c r="C205" s="39"/>
      <c r="D205" s="28"/>
      <c r="E205" s="38"/>
      <c r="F205" s="45"/>
      <c r="G205" s="45"/>
      <c r="H205" s="45"/>
      <c r="I205" s="45"/>
      <c r="J205" s="45"/>
      <c r="K205" s="45"/>
      <c r="L205" s="39"/>
      <c r="M205" s="39"/>
      <c r="N205" s="80"/>
    </row>
    <row r="206" spans="1:14">
      <c r="A206" s="91"/>
      <c r="B206" s="39"/>
      <c r="C206" s="39"/>
      <c r="D206" s="28"/>
      <c r="E206" s="38"/>
      <c r="F206" s="33"/>
      <c r="G206" s="33"/>
      <c r="H206" s="33"/>
      <c r="I206" s="33"/>
      <c r="J206" s="33"/>
      <c r="K206" s="83"/>
      <c r="L206" s="39"/>
      <c r="M206" s="39"/>
      <c r="N206" s="80"/>
    </row>
    <row r="207" spans="1:14">
      <c r="A207" s="88" t="s">
        <v>268</v>
      </c>
      <c r="B207" s="31"/>
      <c r="C207" s="31"/>
      <c r="D207" s="31"/>
      <c r="E207" s="28"/>
      <c r="F207" s="28"/>
      <c r="G207" s="28"/>
      <c r="H207" s="28"/>
      <c r="I207" s="28"/>
      <c r="J207" s="28"/>
      <c r="K207" s="28"/>
      <c r="L207" s="249"/>
      <c r="M207" s="249"/>
      <c r="N207" s="81"/>
    </row>
    <row r="208" spans="1:14">
      <c r="A208" s="87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45"/>
      <c r="M208" s="45"/>
      <c r="N208" s="119"/>
    </row>
    <row r="209" spans="1:14" ht="12.75" customHeight="1">
      <c r="A209" s="246" t="s">
        <v>318</v>
      </c>
      <c r="B209" s="247"/>
      <c r="C209" s="247"/>
      <c r="D209" s="248"/>
      <c r="E209" s="248"/>
      <c r="F209" s="248"/>
      <c r="G209" s="188"/>
      <c r="H209" s="188"/>
      <c r="I209" s="188"/>
      <c r="J209" s="188"/>
      <c r="K209" s="28"/>
      <c r="L209" s="45"/>
      <c r="M209" s="45"/>
      <c r="N209" s="119"/>
    </row>
    <row r="210" spans="1:14">
      <c r="A210" s="246"/>
      <c r="B210" s="247"/>
      <c r="C210" s="247"/>
      <c r="D210" s="248"/>
      <c r="E210" s="248"/>
      <c r="F210" s="248"/>
      <c r="G210" s="188"/>
      <c r="H210" s="188"/>
      <c r="I210" s="188"/>
      <c r="J210" s="188"/>
      <c r="K210" s="28"/>
      <c r="L210" s="45"/>
      <c r="M210" s="45"/>
      <c r="N210" s="119"/>
    </row>
    <row r="211" spans="1:14" ht="12.75" customHeight="1">
      <c r="A211" s="186"/>
      <c r="B211" s="187"/>
      <c r="C211" s="187"/>
      <c r="D211" s="188"/>
      <c r="E211" s="188"/>
      <c r="F211" s="188"/>
      <c r="G211" s="188"/>
      <c r="H211" s="188"/>
      <c r="I211" s="188"/>
      <c r="J211" s="188"/>
      <c r="K211" s="28"/>
      <c r="L211" s="45"/>
      <c r="M211" s="45"/>
      <c r="N211" s="119"/>
    </row>
    <row r="212" spans="1:14">
      <c r="A212" s="186"/>
      <c r="B212" s="187"/>
      <c r="C212" s="187"/>
      <c r="D212" s="28"/>
      <c r="E212" s="28" t="s">
        <v>284</v>
      </c>
      <c r="F212" s="188"/>
      <c r="G212" s="188"/>
      <c r="H212" s="188"/>
      <c r="I212" s="188"/>
      <c r="J212" s="188"/>
      <c r="K212" s="28"/>
      <c r="L212" s="45"/>
      <c r="M212" s="45"/>
      <c r="N212" s="119"/>
    </row>
    <row r="213" spans="1:14">
      <c r="A213" s="186"/>
      <c r="B213" s="187"/>
      <c r="C213" s="187"/>
      <c r="D213" s="28" t="s">
        <v>271</v>
      </c>
      <c r="E213" s="137"/>
      <c r="F213" s="188"/>
      <c r="G213" s="188"/>
      <c r="H213" s="188"/>
      <c r="I213" s="188"/>
      <c r="J213" s="188"/>
      <c r="K213" s="28"/>
      <c r="L213" s="45"/>
      <c r="M213" s="45"/>
      <c r="N213" s="119"/>
    </row>
    <row r="214" spans="1:14">
      <c r="A214" s="186"/>
      <c r="B214" s="187"/>
      <c r="C214" s="187"/>
      <c r="D214" s="28" t="s">
        <v>272</v>
      </c>
      <c r="E214" s="137"/>
      <c r="F214" s="188"/>
      <c r="G214" s="188"/>
      <c r="H214" s="188"/>
      <c r="I214" s="188"/>
      <c r="J214" s="188"/>
      <c r="K214" s="28"/>
      <c r="L214" s="28" t="s">
        <v>220</v>
      </c>
      <c r="M214" s="28"/>
      <c r="N214" s="79"/>
    </row>
    <row r="215" spans="1:14">
      <c r="A215" s="186"/>
      <c r="B215" s="187"/>
      <c r="C215" s="187"/>
      <c r="D215" s="28" t="s">
        <v>273</v>
      </c>
      <c r="E215" s="137"/>
      <c r="F215" s="188"/>
      <c r="G215" s="188"/>
      <c r="H215" s="188"/>
      <c r="I215" s="188"/>
      <c r="J215" s="188"/>
      <c r="K215" s="28"/>
      <c r="L215" s="31"/>
      <c r="M215" s="31"/>
      <c r="N215" s="82"/>
    </row>
    <row r="216" spans="1:14">
      <c r="A216" s="186"/>
      <c r="B216" s="187"/>
      <c r="C216" s="187"/>
      <c r="D216" s="28" t="s">
        <v>274</v>
      </c>
      <c r="E216" s="137"/>
      <c r="F216" s="188"/>
      <c r="G216" s="188"/>
      <c r="H216" s="140" t="s">
        <v>324</v>
      </c>
      <c r="I216" s="39"/>
      <c r="J216" s="39"/>
      <c r="K216" s="28"/>
      <c r="L216" s="31"/>
      <c r="M216" s="31"/>
      <c r="N216" s="82"/>
    </row>
    <row r="217" spans="1:14" ht="12.75" customHeight="1">
      <c r="A217" s="186"/>
      <c r="B217" s="187"/>
      <c r="C217" s="187"/>
      <c r="D217" s="28" t="s">
        <v>275</v>
      </c>
      <c r="E217" s="137"/>
      <c r="F217" s="188"/>
      <c r="G217" s="188"/>
      <c r="H217" s="259" t="str">
        <f>+"El costo del alimento para que una gallina ponga un kilogramo de huevo es de $"&amp;VALUE(D220)&amp;"."</f>
        <v>El costo del alimento para que una gallina ponga un kilogramo de huevo es de $0.</v>
      </c>
      <c r="I217" s="259"/>
      <c r="J217" s="259"/>
      <c r="K217" s="28"/>
      <c r="L217" s="31"/>
      <c r="M217" s="31"/>
      <c r="N217" s="82"/>
    </row>
    <row r="218" spans="1:14">
      <c r="A218" s="186"/>
      <c r="B218" s="187"/>
      <c r="C218" s="187"/>
      <c r="D218" s="28" t="s">
        <v>276</v>
      </c>
      <c r="E218" s="137"/>
      <c r="F218" s="188"/>
      <c r="G218" s="188"/>
      <c r="H218" s="259"/>
      <c r="I218" s="259"/>
      <c r="J218" s="259"/>
      <c r="K218" s="28"/>
      <c r="L218" s="31"/>
      <c r="M218" s="31"/>
      <c r="N218" s="82"/>
    </row>
    <row r="219" spans="1:14" ht="12.75" customHeight="1">
      <c r="A219" s="87"/>
      <c r="B219" s="28"/>
      <c r="C219" s="28"/>
      <c r="D219" s="28"/>
      <c r="E219" s="28"/>
      <c r="F219" s="28"/>
      <c r="G219" s="28"/>
      <c r="H219" s="259"/>
      <c r="I219" s="259"/>
      <c r="J219" s="259"/>
      <c r="K219" s="28"/>
      <c r="L219" s="31"/>
      <c r="M219" s="31"/>
      <c r="N219" s="82"/>
    </row>
    <row r="220" spans="1:14">
      <c r="A220" s="263" t="s">
        <v>303</v>
      </c>
      <c r="B220" s="264"/>
      <c r="C220" s="28" t="s">
        <v>221</v>
      </c>
      <c r="D220" s="136">
        <f>IF(SUM(E213:E218)=0,,AVERAGE(E213:E218))</f>
        <v>0</v>
      </c>
      <c r="E220" s="93"/>
      <c r="F220" s="33"/>
      <c r="G220" s="33"/>
      <c r="H220" s="259"/>
      <c r="I220" s="259"/>
      <c r="J220" s="259"/>
      <c r="K220" s="28"/>
      <c r="L220" s="31"/>
      <c r="M220" s="31"/>
      <c r="N220" s="82"/>
    </row>
    <row r="221" spans="1:14" ht="12.75" customHeight="1">
      <c r="A221" s="87"/>
      <c r="B221" s="28"/>
      <c r="C221" s="28"/>
      <c r="D221" s="93"/>
      <c r="E221" s="93"/>
      <c r="F221" s="33"/>
      <c r="G221" s="33"/>
      <c r="H221" s="33"/>
      <c r="I221" s="33"/>
      <c r="J221" s="33"/>
      <c r="K221" s="96"/>
      <c r="L221" s="31"/>
      <c r="M221" s="31"/>
      <c r="N221" s="82"/>
    </row>
    <row r="222" spans="1:14" ht="12.75" customHeight="1">
      <c r="A222" s="87"/>
      <c r="B222" s="28"/>
      <c r="C222" s="28"/>
      <c r="D222" s="182"/>
      <c r="E222" s="182"/>
      <c r="F222" s="182"/>
      <c r="G222" s="182"/>
      <c r="H222" s="182"/>
      <c r="I222" s="182"/>
      <c r="J222" s="182"/>
      <c r="K222" s="48"/>
      <c r="L222" s="31"/>
      <c r="M222" s="31"/>
      <c r="N222" s="82"/>
    </row>
    <row r="223" spans="1:14">
      <c r="A223" s="47"/>
      <c r="B223" s="28"/>
      <c r="C223" s="28"/>
      <c r="D223" s="28"/>
      <c r="E223" s="45"/>
      <c r="F223" s="45"/>
      <c r="G223" s="45"/>
      <c r="H223" s="45"/>
      <c r="I223" s="45"/>
      <c r="J223" s="45"/>
      <c r="K223" s="45"/>
      <c r="L223" s="28"/>
      <c r="M223" s="28"/>
      <c r="N223" s="79"/>
    </row>
    <row r="224" spans="1:14" ht="12.75" customHeight="1">
      <c r="A224" s="89" t="s">
        <v>246</v>
      </c>
      <c r="B224" s="39"/>
      <c r="C224" s="39"/>
      <c r="D224" s="28"/>
      <c r="E224" s="38"/>
      <c r="F224" s="45"/>
      <c r="G224" s="45"/>
      <c r="H224" s="45"/>
      <c r="I224" s="45"/>
      <c r="J224" s="45"/>
      <c r="K224" s="45"/>
      <c r="L224" s="39"/>
      <c r="M224" s="39"/>
      <c r="N224" s="80"/>
    </row>
    <row r="225" spans="1:14">
      <c r="A225" s="89"/>
      <c r="B225" s="39"/>
      <c r="C225" s="39"/>
      <c r="D225" s="28"/>
      <c r="E225" s="38"/>
      <c r="F225" s="45"/>
      <c r="G225" s="45"/>
      <c r="H225" s="45"/>
      <c r="I225" s="45"/>
      <c r="J225" s="45"/>
      <c r="K225" s="45"/>
      <c r="L225" s="39"/>
      <c r="M225" s="39"/>
      <c r="N225" s="80"/>
    </row>
    <row r="226" spans="1:14">
      <c r="A226" s="91"/>
      <c r="B226" s="39"/>
      <c r="C226" s="39"/>
      <c r="D226" s="28"/>
      <c r="E226" s="38"/>
      <c r="F226" s="33"/>
      <c r="G226" s="33"/>
      <c r="H226" s="33"/>
      <c r="I226" s="33"/>
      <c r="J226" s="33"/>
      <c r="K226" s="83"/>
      <c r="L226" s="39"/>
      <c r="M226" s="39"/>
      <c r="N226" s="80"/>
    </row>
    <row r="227" spans="1:14">
      <c r="A227" s="88" t="s">
        <v>285</v>
      </c>
      <c r="B227" s="31"/>
      <c r="C227" s="31"/>
      <c r="D227" s="31"/>
      <c r="E227" s="28"/>
      <c r="F227" s="28"/>
      <c r="G227" s="28"/>
      <c r="H227" s="28"/>
      <c r="I227" s="28"/>
      <c r="J227" s="28"/>
      <c r="K227" s="28"/>
      <c r="L227" s="249"/>
      <c r="M227" s="249"/>
      <c r="N227" s="81"/>
    </row>
    <row r="228" spans="1:14">
      <c r="A228" s="10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185"/>
      <c r="M228" s="185"/>
      <c r="N228" s="81"/>
    </row>
    <row r="229" spans="1:14" ht="12.75" customHeight="1">
      <c r="A229" s="246" t="s">
        <v>319</v>
      </c>
      <c r="B229" s="247"/>
      <c r="C229" s="247"/>
      <c r="D229" s="248"/>
      <c r="E229" s="248"/>
      <c r="F229" s="248"/>
      <c r="G229" s="188"/>
      <c r="H229" s="188"/>
      <c r="I229" s="188"/>
      <c r="J229" s="188"/>
      <c r="K229" s="28"/>
      <c r="L229" s="45"/>
      <c r="M229" s="28"/>
      <c r="N229" s="79"/>
    </row>
    <row r="230" spans="1:14">
      <c r="A230" s="246"/>
      <c r="B230" s="247"/>
      <c r="C230" s="247"/>
      <c r="D230" s="248"/>
      <c r="E230" s="248"/>
      <c r="F230" s="248"/>
      <c r="G230" s="188"/>
      <c r="H230" s="188"/>
      <c r="I230" s="188"/>
      <c r="J230" s="188"/>
      <c r="K230" s="28"/>
      <c r="L230" s="28"/>
      <c r="M230" s="28"/>
      <c r="N230" s="79"/>
    </row>
    <row r="231" spans="1:14" ht="12.75" customHeight="1">
      <c r="A231" s="186"/>
      <c r="B231" s="187"/>
      <c r="C231" s="187"/>
      <c r="D231" s="188"/>
      <c r="E231" s="188"/>
      <c r="F231" s="188"/>
      <c r="G231" s="188"/>
      <c r="H231" s="188"/>
      <c r="I231" s="188"/>
      <c r="J231" s="188"/>
      <c r="K231" s="28"/>
      <c r="L231" s="28"/>
      <c r="M231" s="28"/>
      <c r="N231" s="79"/>
    </row>
    <row r="232" spans="1:14">
      <c r="A232" s="87"/>
      <c r="B232" s="28"/>
      <c r="C232" s="28"/>
      <c r="D232" s="28"/>
      <c r="E232" s="28" t="s">
        <v>278</v>
      </c>
      <c r="F232" s="28"/>
      <c r="G232" s="28"/>
      <c r="H232" s="28"/>
      <c r="I232" s="28"/>
      <c r="J232" s="28"/>
      <c r="K232" s="28"/>
      <c r="L232" s="28"/>
      <c r="M232" s="28"/>
      <c r="N232" s="79"/>
    </row>
    <row r="233" spans="1:14">
      <c r="A233" s="87"/>
      <c r="B233" s="28"/>
      <c r="C233" s="28"/>
      <c r="D233" s="28" t="s">
        <v>271</v>
      </c>
      <c r="E233" s="137"/>
      <c r="F233" s="28"/>
      <c r="G233" s="28"/>
      <c r="H233" s="28"/>
      <c r="I233" s="28"/>
      <c r="J233" s="28"/>
      <c r="K233" s="28"/>
      <c r="L233" s="28"/>
      <c r="M233" s="28"/>
      <c r="N233" s="79"/>
    </row>
    <row r="234" spans="1:14">
      <c r="A234" s="87"/>
      <c r="B234" s="28"/>
      <c r="C234" s="28"/>
      <c r="D234" s="28" t="s">
        <v>272</v>
      </c>
      <c r="E234" s="137"/>
      <c r="F234" s="28"/>
      <c r="G234" s="28"/>
      <c r="H234" s="28"/>
      <c r="I234" s="28"/>
      <c r="J234" s="28"/>
      <c r="K234" s="28"/>
      <c r="L234" s="28"/>
      <c r="M234" s="28"/>
      <c r="N234" s="79"/>
    </row>
    <row r="235" spans="1:14">
      <c r="A235" s="87"/>
      <c r="B235" s="28"/>
      <c r="C235" s="28"/>
      <c r="D235" s="28" t="s">
        <v>273</v>
      </c>
      <c r="E235" s="137"/>
      <c r="F235" s="28"/>
      <c r="G235" s="28"/>
      <c r="H235" s="28"/>
      <c r="I235" s="28"/>
      <c r="J235" s="28"/>
      <c r="K235" s="28"/>
      <c r="L235" s="28"/>
      <c r="M235" s="28"/>
      <c r="N235" s="79"/>
    </row>
    <row r="236" spans="1:14">
      <c r="A236" s="87"/>
      <c r="B236" s="28"/>
      <c r="C236" s="28"/>
      <c r="D236" s="28" t="s">
        <v>274</v>
      </c>
      <c r="E236" s="137"/>
      <c r="F236" s="28"/>
      <c r="G236" s="28"/>
      <c r="H236" s="140" t="s">
        <v>324</v>
      </c>
      <c r="I236" s="39"/>
      <c r="J236" s="39"/>
      <c r="K236" s="28"/>
      <c r="L236" s="28" t="s">
        <v>220</v>
      </c>
      <c r="M236" s="28"/>
      <c r="N236" s="79"/>
    </row>
    <row r="237" spans="1:14" ht="12.75" customHeight="1">
      <c r="A237" s="87"/>
      <c r="B237" s="28"/>
      <c r="C237" s="28"/>
      <c r="D237" s="28" t="s">
        <v>275</v>
      </c>
      <c r="E237" s="137"/>
      <c r="F237" s="28"/>
      <c r="G237" s="28"/>
      <c r="H237" s="259" t="str">
        <f>+"El costo del consumo de alimento terminado y complementos alimenticios de una gallina en el mes es de $"&amp;VALUE(D240)&amp;"."</f>
        <v>El costo del consumo de alimento terminado y complementos alimenticios de una gallina en el mes es de $0.</v>
      </c>
      <c r="I237" s="259"/>
      <c r="J237" s="259"/>
      <c r="K237" s="28"/>
      <c r="L237" s="31"/>
      <c r="M237" s="31"/>
      <c r="N237" s="82"/>
    </row>
    <row r="238" spans="1:14">
      <c r="A238" s="87"/>
      <c r="B238" s="28"/>
      <c r="C238" s="28"/>
      <c r="D238" s="28" t="s">
        <v>276</v>
      </c>
      <c r="E238" s="137"/>
      <c r="F238" s="28"/>
      <c r="G238" s="28"/>
      <c r="H238" s="259"/>
      <c r="I238" s="259"/>
      <c r="J238" s="259"/>
      <c r="K238" s="28"/>
      <c r="L238" s="31"/>
      <c r="M238" s="31"/>
      <c r="N238" s="82"/>
    </row>
    <row r="239" spans="1:14" ht="12.75" customHeight="1">
      <c r="A239" s="87"/>
      <c r="B239" s="28"/>
      <c r="C239" s="28"/>
      <c r="D239" s="28"/>
      <c r="E239" s="28"/>
      <c r="F239" s="28"/>
      <c r="G239" s="28"/>
      <c r="H239" s="259"/>
      <c r="I239" s="259"/>
      <c r="J239" s="259"/>
      <c r="K239" s="28"/>
      <c r="L239" s="31"/>
      <c r="M239" s="31"/>
      <c r="N239" s="82"/>
    </row>
    <row r="240" spans="1:14">
      <c r="A240" s="116" t="s">
        <v>295</v>
      </c>
      <c r="B240" s="84"/>
      <c r="C240" s="28" t="s">
        <v>221</v>
      </c>
      <c r="D240" s="136">
        <f>IF(SUM(E233:E238)=0,,AVERAGE(E233:E238))</f>
        <v>0</v>
      </c>
      <c r="E240" s="93"/>
      <c r="F240" s="92"/>
      <c r="G240" s="92"/>
      <c r="H240" s="259"/>
      <c r="I240" s="259"/>
      <c r="J240" s="259"/>
      <c r="K240" s="28"/>
      <c r="L240" s="117"/>
      <c r="M240" s="117"/>
      <c r="N240" s="118"/>
    </row>
    <row r="241" spans="1:14">
      <c r="A241" s="115"/>
      <c r="B241" s="84"/>
      <c r="C241" s="28"/>
      <c r="D241" s="93"/>
      <c r="E241" s="93"/>
      <c r="F241" s="32"/>
      <c r="G241" s="32"/>
      <c r="H241" s="32"/>
      <c r="I241" s="32"/>
      <c r="J241" s="32"/>
      <c r="K241" s="113"/>
      <c r="L241" s="117"/>
      <c r="M241" s="117"/>
      <c r="N241" s="118"/>
    </row>
    <row r="242" spans="1:14">
      <c r="A242" s="87"/>
      <c r="B242" s="28"/>
      <c r="C242" s="28"/>
      <c r="D242" s="92"/>
      <c r="E242" s="182"/>
      <c r="F242" s="45"/>
      <c r="G242" s="45"/>
      <c r="H242" s="45"/>
      <c r="I242" s="45"/>
      <c r="J242" s="45"/>
      <c r="K242" s="45"/>
      <c r="L242" s="31"/>
      <c r="M242" s="31"/>
      <c r="N242" s="82"/>
    </row>
    <row r="243" spans="1:14">
      <c r="A243" s="87"/>
      <c r="B243" s="28"/>
      <c r="C243" s="28"/>
      <c r="D243" s="32"/>
      <c r="E243" s="34"/>
      <c r="F243" s="45"/>
      <c r="G243" s="45"/>
      <c r="H243" s="45"/>
      <c r="I243" s="45"/>
      <c r="J243" s="45"/>
      <c r="K243" s="45"/>
      <c r="L243" s="28"/>
      <c r="M243" s="28"/>
      <c r="N243" s="79"/>
    </row>
    <row r="244" spans="1:14" ht="12.75" customHeight="1">
      <c r="A244" s="89" t="s">
        <v>246</v>
      </c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79"/>
    </row>
    <row r="245" spans="1:14">
      <c r="A245" s="47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79"/>
    </row>
    <row r="246" spans="1:14">
      <c r="A246" s="87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79"/>
    </row>
    <row r="247" spans="1:14">
      <c r="A247" s="88" t="s">
        <v>287</v>
      </c>
      <c r="B247" s="31"/>
      <c r="C247" s="31"/>
      <c r="D247" s="31"/>
      <c r="E247" s="28"/>
      <c r="F247" s="28"/>
      <c r="G247" s="28"/>
      <c r="H247" s="28"/>
      <c r="I247" s="28"/>
      <c r="J247" s="28"/>
      <c r="K247" s="28"/>
      <c r="L247" s="249"/>
      <c r="M247" s="249"/>
      <c r="N247" s="81"/>
    </row>
    <row r="248" spans="1:14">
      <c r="A248" s="10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185"/>
      <c r="M248" s="185"/>
      <c r="N248" s="81"/>
    </row>
    <row r="249" spans="1:14" ht="12.75" customHeight="1">
      <c r="A249" s="260" t="s">
        <v>320</v>
      </c>
      <c r="B249" s="261"/>
      <c r="C249" s="261"/>
      <c r="D249" s="262"/>
      <c r="E249" s="262"/>
      <c r="F249" s="262"/>
      <c r="G249" s="184"/>
      <c r="H249" s="184"/>
      <c r="I249" s="184"/>
      <c r="J249" s="184"/>
      <c r="K249" s="28"/>
      <c r="L249" s="45"/>
      <c r="M249" s="28"/>
      <c r="N249" s="79"/>
    </row>
    <row r="250" spans="1:14">
      <c r="A250" s="260"/>
      <c r="B250" s="261"/>
      <c r="C250" s="261"/>
      <c r="D250" s="262"/>
      <c r="E250" s="262"/>
      <c r="F250" s="262"/>
      <c r="G250" s="184"/>
      <c r="H250" s="184"/>
      <c r="I250" s="184"/>
      <c r="J250" s="184"/>
      <c r="K250" s="28"/>
      <c r="L250" s="28"/>
      <c r="M250" s="28"/>
      <c r="N250" s="79"/>
    </row>
    <row r="251" spans="1:14" ht="12.75" customHeight="1">
      <c r="A251" s="186"/>
      <c r="B251" s="187"/>
      <c r="C251" s="187"/>
      <c r="D251" s="188"/>
      <c r="E251" s="188"/>
      <c r="F251" s="188"/>
      <c r="G251" s="188"/>
      <c r="H251" s="188"/>
      <c r="I251" s="188"/>
      <c r="J251" s="188"/>
      <c r="K251" s="28"/>
      <c r="L251" s="28"/>
      <c r="M251" s="28"/>
      <c r="N251" s="79"/>
    </row>
    <row r="252" spans="1:14">
      <c r="A252" s="87"/>
      <c r="B252" s="28"/>
      <c r="C252" s="28"/>
      <c r="D252" s="28"/>
      <c r="E252" s="28" t="s">
        <v>279</v>
      </c>
      <c r="F252" s="28"/>
      <c r="G252" s="28"/>
      <c r="H252" s="28"/>
      <c r="I252" s="28"/>
      <c r="J252" s="28"/>
      <c r="K252" s="28"/>
      <c r="L252" s="28"/>
      <c r="M252" s="28"/>
      <c r="N252" s="79"/>
    </row>
    <row r="253" spans="1:14">
      <c r="A253" s="87"/>
      <c r="B253" s="28"/>
      <c r="C253" s="28"/>
      <c r="D253" s="28" t="s">
        <v>271</v>
      </c>
      <c r="E253" s="137"/>
      <c r="F253" s="28"/>
      <c r="G253" s="28"/>
      <c r="H253" s="28"/>
      <c r="I253" s="28"/>
      <c r="J253" s="28"/>
      <c r="K253" s="28"/>
      <c r="L253" s="28"/>
      <c r="M253" s="28"/>
      <c r="N253" s="79"/>
    </row>
    <row r="254" spans="1:14">
      <c r="A254" s="87"/>
      <c r="B254" s="28"/>
      <c r="C254" s="28"/>
      <c r="D254" s="28" t="s">
        <v>272</v>
      </c>
      <c r="E254" s="137"/>
      <c r="F254" s="28"/>
      <c r="G254" s="28"/>
      <c r="H254" s="28"/>
      <c r="I254" s="28"/>
      <c r="J254" s="28"/>
      <c r="K254" s="28"/>
      <c r="L254" s="28"/>
      <c r="M254" s="28"/>
      <c r="N254" s="79"/>
    </row>
    <row r="255" spans="1:14">
      <c r="A255" s="87"/>
      <c r="B255" s="28"/>
      <c r="C255" s="28"/>
      <c r="D255" s="28" t="s">
        <v>273</v>
      </c>
      <c r="E255" s="137"/>
      <c r="F255" s="28"/>
      <c r="G255" s="28"/>
      <c r="H255" s="28"/>
      <c r="I255" s="28"/>
      <c r="J255" s="28"/>
      <c r="K255" s="28"/>
      <c r="L255" s="28"/>
      <c r="M255" s="28"/>
      <c r="N255" s="79"/>
    </row>
    <row r="256" spans="1:14">
      <c r="A256" s="87"/>
      <c r="B256" s="28"/>
      <c r="C256" s="28"/>
      <c r="D256" s="28" t="s">
        <v>274</v>
      </c>
      <c r="E256" s="137"/>
      <c r="F256" s="28"/>
      <c r="G256" s="28"/>
      <c r="H256" s="140" t="s">
        <v>324</v>
      </c>
      <c r="I256" s="39"/>
      <c r="J256" s="39"/>
      <c r="K256" s="28"/>
      <c r="L256" s="28" t="s">
        <v>220</v>
      </c>
      <c r="M256" s="28"/>
      <c r="N256" s="79"/>
    </row>
    <row r="257" spans="1:14" ht="12.75" customHeight="1">
      <c r="A257" s="87"/>
      <c r="B257" s="28"/>
      <c r="C257" s="28"/>
      <c r="D257" s="28" t="s">
        <v>275</v>
      </c>
      <c r="E257" s="137"/>
      <c r="F257" s="28"/>
      <c r="G257" s="28"/>
      <c r="H257" s="259" t="str">
        <f>+"El costo del medicamento preventivo para una gallina en el mes es de $"&amp;VALUE(D260)&amp;"."</f>
        <v>El costo del medicamento preventivo para una gallina en el mes es de $0.</v>
      </c>
      <c r="I257" s="259"/>
      <c r="J257" s="259"/>
      <c r="K257" s="28"/>
      <c r="L257" s="31"/>
      <c r="M257" s="31"/>
      <c r="N257" s="82"/>
    </row>
    <row r="258" spans="1:14">
      <c r="A258" s="87"/>
      <c r="B258" s="28"/>
      <c r="C258" s="28"/>
      <c r="D258" s="28" t="s">
        <v>276</v>
      </c>
      <c r="E258" s="137"/>
      <c r="F258" s="28"/>
      <c r="G258" s="28"/>
      <c r="H258" s="259"/>
      <c r="I258" s="259"/>
      <c r="J258" s="259"/>
      <c r="K258" s="28"/>
      <c r="L258" s="31"/>
      <c r="M258" s="31"/>
      <c r="N258" s="82"/>
    </row>
    <row r="259" spans="1:14" ht="12.75" customHeight="1">
      <c r="A259" s="87"/>
      <c r="B259" s="28"/>
      <c r="C259" s="28"/>
      <c r="D259" s="28"/>
      <c r="E259" s="28"/>
      <c r="F259" s="28"/>
      <c r="G259" s="28"/>
      <c r="H259" s="259"/>
      <c r="I259" s="259"/>
      <c r="J259" s="259"/>
      <c r="K259" s="28"/>
      <c r="L259" s="31"/>
      <c r="M259" s="31"/>
      <c r="N259" s="82"/>
    </row>
    <row r="260" spans="1:14">
      <c r="A260" s="116" t="s">
        <v>296</v>
      </c>
      <c r="B260" s="93"/>
      <c r="C260" s="28" t="s">
        <v>221</v>
      </c>
      <c r="D260" s="136">
        <f>IF(SUM(E253:E258)=0,,AVERAGE(E253:E258))</f>
        <v>0</v>
      </c>
      <c r="E260" s="93"/>
      <c r="F260" s="33"/>
      <c r="G260" s="33"/>
      <c r="H260" s="259"/>
      <c r="I260" s="259"/>
      <c r="J260" s="259"/>
      <c r="K260" s="28"/>
      <c r="L260" s="31"/>
      <c r="M260" s="31"/>
      <c r="N260" s="82"/>
    </row>
    <row r="261" spans="1:14">
      <c r="A261" s="116"/>
      <c r="B261" s="93"/>
      <c r="C261" s="28"/>
      <c r="D261" s="93"/>
      <c r="E261" s="93"/>
      <c r="F261" s="33"/>
      <c r="G261" s="33"/>
      <c r="H261" s="33"/>
      <c r="I261" s="33"/>
      <c r="J261" s="33"/>
      <c r="K261" s="113"/>
      <c r="L261" s="31"/>
      <c r="M261" s="31"/>
      <c r="N261" s="82"/>
    </row>
    <row r="262" spans="1:14" ht="12.75" customHeight="1">
      <c r="A262" s="87"/>
      <c r="B262" s="28"/>
      <c r="C262" s="28"/>
      <c r="D262" s="182"/>
      <c r="E262" s="182"/>
      <c r="F262" s="182"/>
      <c r="G262" s="182"/>
      <c r="H262" s="182"/>
      <c r="I262" s="182"/>
      <c r="J262" s="182"/>
      <c r="K262" s="48"/>
      <c r="L262" s="31"/>
      <c r="M262" s="31"/>
      <c r="N262" s="82"/>
    </row>
    <row r="263" spans="1:14">
      <c r="A263" s="47"/>
      <c r="B263" s="28"/>
      <c r="C263" s="28"/>
      <c r="D263" s="28"/>
      <c r="E263" s="28"/>
      <c r="F263" s="45"/>
      <c r="G263" s="45"/>
      <c r="H263" s="45"/>
      <c r="I263" s="45"/>
      <c r="J263" s="45"/>
      <c r="K263" s="45"/>
      <c r="L263" s="31"/>
      <c r="M263" s="31"/>
      <c r="N263" s="82"/>
    </row>
    <row r="264" spans="1:14">
      <c r="A264" s="89" t="s">
        <v>246</v>
      </c>
      <c r="B264" s="39"/>
      <c r="C264" s="39"/>
      <c r="D264" s="28"/>
      <c r="E264" s="38"/>
      <c r="F264" s="45"/>
      <c r="G264" s="45"/>
      <c r="H264" s="45"/>
      <c r="I264" s="45"/>
      <c r="J264" s="45"/>
      <c r="K264" s="45"/>
      <c r="L264" s="39"/>
      <c r="M264" s="39"/>
      <c r="N264" s="80"/>
    </row>
    <row r="265" spans="1:14">
      <c r="A265" s="91"/>
      <c r="B265" s="39"/>
      <c r="C265" s="39"/>
      <c r="D265" s="28"/>
      <c r="E265" s="38"/>
      <c r="F265" s="33"/>
      <c r="G265" s="33"/>
      <c r="H265" s="33"/>
      <c r="I265" s="33"/>
      <c r="J265" s="33"/>
      <c r="K265" s="83"/>
      <c r="L265" s="39"/>
      <c r="M265" s="39"/>
      <c r="N265" s="80"/>
    </row>
    <row r="266" spans="1:14">
      <c r="A266" s="91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80"/>
    </row>
    <row r="267" spans="1:14">
      <c r="A267" s="88" t="s">
        <v>286</v>
      </c>
      <c r="B267" s="31"/>
      <c r="C267" s="31"/>
      <c r="D267" s="31"/>
      <c r="E267" s="28"/>
      <c r="F267" s="28"/>
      <c r="G267" s="28"/>
      <c r="H267" s="28"/>
      <c r="I267" s="28"/>
      <c r="J267" s="28"/>
      <c r="K267" s="28"/>
      <c r="L267" s="249"/>
      <c r="M267" s="249"/>
      <c r="N267" s="81"/>
    </row>
    <row r="268" spans="1:14">
      <c r="A268" s="10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185"/>
      <c r="M268" s="185"/>
      <c r="N268" s="81"/>
    </row>
    <row r="269" spans="1:14" ht="12.75" customHeight="1">
      <c r="A269" s="260" t="s">
        <v>321</v>
      </c>
      <c r="B269" s="261"/>
      <c r="C269" s="261"/>
      <c r="D269" s="262"/>
      <c r="E269" s="262"/>
      <c r="F269" s="262"/>
      <c r="G269" s="184"/>
      <c r="H269" s="184"/>
      <c r="I269" s="184"/>
      <c r="J269" s="184"/>
      <c r="K269" s="28"/>
      <c r="L269" s="45"/>
      <c r="M269" s="28"/>
      <c r="N269" s="79"/>
    </row>
    <row r="270" spans="1:14">
      <c r="A270" s="260"/>
      <c r="B270" s="261"/>
      <c r="C270" s="261"/>
      <c r="D270" s="262"/>
      <c r="E270" s="262"/>
      <c r="F270" s="262"/>
      <c r="G270" s="184"/>
      <c r="H270" s="184"/>
      <c r="I270" s="184"/>
      <c r="J270" s="184"/>
      <c r="K270" s="28"/>
      <c r="L270" s="28"/>
      <c r="M270" s="28"/>
      <c r="N270" s="79"/>
    </row>
    <row r="271" spans="1:14" ht="12.75" customHeight="1">
      <c r="A271" s="186"/>
      <c r="B271" s="187"/>
      <c r="C271" s="187"/>
      <c r="D271" s="188"/>
      <c r="E271" s="188"/>
      <c r="F271" s="188"/>
      <c r="G271" s="188"/>
      <c r="H271" s="188"/>
      <c r="I271" s="188"/>
      <c r="J271" s="188"/>
      <c r="K271" s="28"/>
      <c r="L271" s="28"/>
      <c r="M271" s="28"/>
      <c r="N271" s="79"/>
    </row>
    <row r="272" spans="1:14">
      <c r="A272" s="87"/>
      <c r="B272" s="28"/>
      <c r="C272" s="28"/>
      <c r="D272" s="28"/>
      <c r="E272" s="28" t="s">
        <v>280</v>
      </c>
      <c r="F272" s="28"/>
      <c r="G272" s="28"/>
      <c r="H272" s="28"/>
      <c r="I272" s="28"/>
      <c r="J272" s="28"/>
      <c r="K272" s="28"/>
      <c r="L272" s="28"/>
      <c r="M272" s="28"/>
      <c r="N272" s="79"/>
    </row>
    <row r="273" spans="1:14">
      <c r="A273" s="87"/>
      <c r="B273" s="28"/>
      <c r="C273" s="28"/>
      <c r="D273" s="28" t="s">
        <v>271</v>
      </c>
      <c r="E273" s="137"/>
      <c r="F273" s="28"/>
      <c r="G273" s="28"/>
      <c r="H273" s="28"/>
      <c r="I273" s="28"/>
      <c r="J273" s="28"/>
      <c r="K273" s="28"/>
      <c r="L273" s="28"/>
      <c r="M273" s="28"/>
      <c r="N273" s="79"/>
    </row>
    <row r="274" spans="1:14">
      <c r="A274" s="87"/>
      <c r="B274" s="28"/>
      <c r="C274" s="28"/>
      <c r="D274" s="28" t="s">
        <v>272</v>
      </c>
      <c r="E274" s="137"/>
      <c r="F274" s="28"/>
      <c r="G274" s="28"/>
      <c r="H274" s="28"/>
      <c r="I274" s="28"/>
      <c r="J274" s="28"/>
      <c r="K274" s="28"/>
      <c r="L274" s="28"/>
      <c r="M274" s="28"/>
      <c r="N274" s="79"/>
    </row>
    <row r="275" spans="1:14">
      <c r="A275" s="87"/>
      <c r="B275" s="28"/>
      <c r="C275" s="28"/>
      <c r="D275" s="28" t="s">
        <v>273</v>
      </c>
      <c r="E275" s="137"/>
      <c r="F275" s="28"/>
      <c r="G275" s="28"/>
      <c r="H275" s="28"/>
      <c r="I275" s="28"/>
      <c r="J275" s="28"/>
      <c r="K275" s="28"/>
      <c r="L275" s="28"/>
      <c r="M275" s="28"/>
      <c r="N275" s="79"/>
    </row>
    <row r="276" spans="1:14">
      <c r="A276" s="87"/>
      <c r="B276" s="28"/>
      <c r="C276" s="28"/>
      <c r="D276" s="28" t="s">
        <v>274</v>
      </c>
      <c r="E276" s="137"/>
      <c r="F276" s="28"/>
      <c r="G276" s="28"/>
      <c r="H276" s="140" t="s">
        <v>324</v>
      </c>
      <c r="I276" s="39"/>
      <c r="J276" s="39"/>
      <c r="K276" s="28"/>
      <c r="L276" s="28" t="s">
        <v>220</v>
      </c>
      <c r="M276" s="28"/>
      <c r="N276" s="79"/>
    </row>
    <row r="277" spans="1:14" ht="12.75" customHeight="1">
      <c r="A277" s="87"/>
      <c r="B277" s="28"/>
      <c r="C277" s="28"/>
      <c r="D277" s="28" t="s">
        <v>275</v>
      </c>
      <c r="E277" s="137"/>
      <c r="F277" s="28"/>
      <c r="G277" s="28"/>
      <c r="H277" s="259" t="str">
        <f>+"El costo del material veterinario para una gallina en el mes es de $"&amp;VALUE(D280)&amp;"."</f>
        <v>El costo del material veterinario para una gallina en el mes es de $0.</v>
      </c>
      <c r="I277" s="259"/>
      <c r="J277" s="259"/>
      <c r="K277" s="28"/>
      <c r="L277" s="31"/>
      <c r="M277" s="31"/>
      <c r="N277" s="82"/>
    </row>
    <row r="278" spans="1:14">
      <c r="A278" s="87"/>
      <c r="B278" s="28"/>
      <c r="C278" s="28"/>
      <c r="D278" s="28" t="s">
        <v>276</v>
      </c>
      <c r="E278" s="137"/>
      <c r="F278" s="28"/>
      <c r="G278" s="28"/>
      <c r="H278" s="259"/>
      <c r="I278" s="259"/>
      <c r="J278" s="259"/>
      <c r="K278" s="28"/>
      <c r="L278" s="31"/>
      <c r="M278" s="31"/>
      <c r="N278" s="82"/>
    </row>
    <row r="279" spans="1:14" ht="12.75" customHeight="1">
      <c r="A279" s="87"/>
      <c r="B279" s="28"/>
      <c r="C279" s="28"/>
      <c r="D279" s="28"/>
      <c r="E279" s="28"/>
      <c r="F279" s="28"/>
      <c r="G279" s="28"/>
      <c r="H279" s="259"/>
      <c r="I279" s="259"/>
      <c r="J279" s="259"/>
      <c r="K279" s="28"/>
      <c r="L279" s="31"/>
      <c r="M279" s="31"/>
      <c r="N279" s="82"/>
    </row>
    <row r="280" spans="1:14">
      <c r="A280" s="116" t="s">
        <v>297</v>
      </c>
      <c r="B280" s="93"/>
      <c r="C280" s="28" t="s">
        <v>221</v>
      </c>
      <c r="D280" s="93">
        <f>IF(SUM(E273:E278)=0,,AVERAGE(E273:E278))</f>
        <v>0</v>
      </c>
      <c r="E280" s="93"/>
      <c r="F280" s="33"/>
      <c r="G280" s="33"/>
      <c r="H280" s="259"/>
      <c r="I280" s="259"/>
      <c r="J280" s="259"/>
      <c r="K280" s="28"/>
      <c r="L280" s="31"/>
      <c r="M280" s="31"/>
      <c r="N280" s="82"/>
    </row>
    <row r="281" spans="1:14">
      <c r="A281" s="116"/>
      <c r="B281" s="93"/>
      <c r="C281" s="28"/>
      <c r="D281" s="93"/>
      <c r="E281" s="93"/>
      <c r="F281" s="33"/>
      <c r="G281" s="33"/>
      <c r="H281" s="33"/>
      <c r="I281" s="33"/>
      <c r="J281" s="33"/>
      <c r="K281" s="113"/>
      <c r="L281" s="31"/>
      <c r="M281" s="31"/>
      <c r="N281" s="82"/>
    </row>
    <row r="282" spans="1:14" ht="12.75" customHeight="1">
      <c r="A282" s="87"/>
      <c r="B282" s="28"/>
      <c r="C282" s="28"/>
      <c r="D282" s="182"/>
      <c r="E282" s="182"/>
      <c r="F282" s="182"/>
      <c r="G282" s="182"/>
      <c r="H282" s="182"/>
      <c r="I282" s="182"/>
      <c r="J282" s="182"/>
      <c r="K282" s="48"/>
      <c r="L282" s="31"/>
      <c r="M282" s="31"/>
      <c r="N282" s="82"/>
    </row>
    <row r="283" spans="1:14">
      <c r="A283" s="47"/>
      <c r="B283" s="28"/>
      <c r="C283" s="28"/>
      <c r="D283" s="28"/>
      <c r="E283" s="28"/>
      <c r="F283" s="45"/>
      <c r="G283" s="45"/>
      <c r="H283" s="45"/>
      <c r="I283" s="45"/>
      <c r="J283" s="45"/>
      <c r="K283" s="45"/>
      <c r="L283" s="31"/>
      <c r="M283" s="31"/>
      <c r="N283" s="82"/>
    </row>
    <row r="284" spans="1:14" ht="12.75" customHeight="1">
      <c r="A284" s="89" t="s">
        <v>246</v>
      </c>
      <c r="B284" s="39"/>
      <c r="C284" s="39"/>
      <c r="D284" s="28"/>
      <c r="E284" s="38"/>
      <c r="F284" s="45"/>
      <c r="G284" s="45"/>
      <c r="H284" s="45"/>
      <c r="I284" s="45"/>
      <c r="J284" s="45"/>
      <c r="K284" s="45"/>
      <c r="L284" s="39"/>
      <c r="M284" s="39"/>
      <c r="N284" s="80"/>
    </row>
    <row r="285" spans="1:14">
      <c r="A285" s="91"/>
      <c r="B285" s="39"/>
      <c r="C285" s="39"/>
      <c r="D285" s="28"/>
      <c r="E285" s="38"/>
      <c r="F285" s="33"/>
      <c r="G285" s="33"/>
      <c r="H285" s="33"/>
      <c r="I285" s="33"/>
      <c r="J285" s="33"/>
      <c r="K285" s="83"/>
      <c r="L285" s="39"/>
      <c r="M285" s="39"/>
      <c r="N285" s="80"/>
    </row>
    <row r="286" spans="1:14">
      <c r="A286" s="91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80"/>
    </row>
    <row r="287" spans="1:14">
      <c r="A287" s="88" t="s">
        <v>288</v>
      </c>
      <c r="B287" s="31"/>
      <c r="C287" s="31"/>
      <c r="D287" s="31"/>
      <c r="E287" s="28"/>
      <c r="F287" s="28"/>
      <c r="G287" s="28"/>
      <c r="H287" s="28"/>
      <c r="I287" s="28"/>
      <c r="J287" s="28"/>
      <c r="K287" s="28"/>
      <c r="L287" s="249"/>
      <c r="M287" s="249"/>
      <c r="N287" s="81"/>
    </row>
    <row r="288" spans="1:14">
      <c r="A288" s="10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185"/>
      <c r="M288" s="185"/>
      <c r="N288" s="81"/>
    </row>
    <row r="289" spans="1:14" ht="12.75" customHeight="1">
      <c r="A289" s="260" t="s">
        <v>322</v>
      </c>
      <c r="B289" s="261"/>
      <c r="C289" s="261"/>
      <c r="D289" s="262"/>
      <c r="E289" s="262"/>
      <c r="F289" s="262"/>
      <c r="G289" s="184"/>
      <c r="H289" s="184"/>
      <c r="I289" s="184"/>
      <c r="J289" s="184"/>
      <c r="K289" s="28"/>
      <c r="L289" s="45"/>
      <c r="M289" s="28"/>
      <c r="N289" s="79"/>
    </row>
    <row r="290" spans="1:14">
      <c r="A290" s="260"/>
      <c r="B290" s="261"/>
      <c r="C290" s="261"/>
      <c r="D290" s="262"/>
      <c r="E290" s="262"/>
      <c r="F290" s="262"/>
      <c r="G290" s="184"/>
      <c r="H290" s="184"/>
      <c r="I290" s="184"/>
      <c r="J290" s="184"/>
      <c r="K290" s="28"/>
      <c r="L290" s="28"/>
      <c r="M290" s="28"/>
      <c r="N290" s="79"/>
    </row>
    <row r="291" spans="1:14" ht="12.75" customHeight="1">
      <c r="A291" s="186"/>
      <c r="B291" s="187"/>
      <c r="C291" s="187"/>
      <c r="D291" s="188"/>
      <c r="E291" s="188"/>
      <c r="F291" s="188"/>
      <c r="G291" s="188"/>
      <c r="H291" s="188"/>
      <c r="I291" s="188"/>
      <c r="J291" s="188"/>
      <c r="K291" s="28"/>
      <c r="L291" s="28"/>
      <c r="M291" s="28"/>
      <c r="N291" s="79"/>
    </row>
    <row r="292" spans="1:14" s="123" customFormat="1">
      <c r="A292" s="87"/>
      <c r="B292" s="28"/>
      <c r="C292" s="28"/>
      <c r="D292" s="28"/>
      <c r="E292" s="28" t="s">
        <v>289</v>
      </c>
      <c r="F292" s="28"/>
      <c r="G292" s="28"/>
      <c r="H292" s="28"/>
      <c r="I292" s="28"/>
      <c r="J292" s="28"/>
      <c r="K292" s="28"/>
      <c r="L292" s="28"/>
      <c r="M292" s="28"/>
      <c r="N292" s="79"/>
    </row>
    <row r="293" spans="1:14">
      <c r="A293" s="87"/>
      <c r="B293" s="28"/>
      <c r="C293" s="28"/>
      <c r="D293" s="28" t="s">
        <v>271</v>
      </c>
      <c r="E293" s="137"/>
      <c r="F293" s="28"/>
      <c r="G293" s="28"/>
      <c r="H293" s="28"/>
      <c r="I293" s="28"/>
      <c r="J293" s="28"/>
      <c r="K293" s="28"/>
      <c r="L293" s="28"/>
      <c r="M293" s="28"/>
      <c r="N293" s="79"/>
    </row>
    <row r="294" spans="1:14">
      <c r="A294" s="87"/>
      <c r="B294" s="28"/>
      <c r="C294" s="28"/>
      <c r="D294" s="28" t="s">
        <v>272</v>
      </c>
      <c r="E294" s="137"/>
      <c r="F294" s="28"/>
      <c r="G294" s="28"/>
      <c r="H294" s="28"/>
      <c r="I294" s="28"/>
      <c r="J294" s="28"/>
      <c r="K294" s="28"/>
      <c r="L294" s="28"/>
      <c r="M294" s="28"/>
      <c r="N294" s="79"/>
    </row>
    <row r="295" spans="1:14">
      <c r="A295" s="87"/>
      <c r="B295" s="28"/>
      <c r="C295" s="28"/>
      <c r="D295" s="28" t="s">
        <v>273</v>
      </c>
      <c r="E295" s="137"/>
      <c r="F295" s="28"/>
      <c r="G295" s="28"/>
      <c r="H295" s="28"/>
      <c r="I295" s="28"/>
      <c r="J295" s="28"/>
      <c r="K295" s="28"/>
      <c r="L295" s="28"/>
      <c r="M295" s="28"/>
      <c r="N295" s="79"/>
    </row>
    <row r="296" spans="1:14">
      <c r="A296" s="87"/>
      <c r="B296" s="28"/>
      <c r="C296" s="28"/>
      <c r="D296" s="28" t="s">
        <v>274</v>
      </c>
      <c r="E296" s="137"/>
      <c r="F296" s="28"/>
      <c r="G296" s="28"/>
      <c r="H296" s="140" t="s">
        <v>324</v>
      </c>
      <c r="I296" s="39"/>
      <c r="J296" s="39"/>
      <c r="K296" s="28"/>
      <c r="L296" s="28" t="s">
        <v>220</v>
      </c>
      <c r="M296" s="28"/>
      <c r="N296" s="79"/>
    </row>
    <row r="297" spans="1:14" ht="12.75" customHeight="1">
      <c r="A297" s="87"/>
      <c r="B297" s="28"/>
      <c r="C297" s="28"/>
      <c r="D297" s="28" t="s">
        <v>275</v>
      </c>
      <c r="E297" s="137"/>
      <c r="F297" s="28"/>
      <c r="G297" s="28"/>
      <c r="H297" s="259" t="str">
        <f>+"Los gasto directos para una gallina en el mes es de $"&amp;VALUE(D300)&amp;"."</f>
        <v>Los gasto directos para una gallina en el mes es de $0.</v>
      </c>
      <c r="I297" s="259"/>
      <c r="J297" s="259"/>
      <c r="K297" s="28"/>
      <c r="L297" s="31"/>
      <c r="M297" s="31"/>
      <c r="N297" s="82"/>
    </row>
    <row r="298" spans="1:14">
      <c r="A298" s="87"/>
      <c r="B298" s="28"/>
      <c r="C298" s="28"/>
      <c r="D298" s="28" t="s">
        <v>276</v>
      </c>
      <c r="E298" s="137"/>
      <c r="F298" s="28"/>
      <c r="G298" s="28"/>
      <c r="H298" s="259"/>
      <c r="I298" s="259"/>
      <c r="J298" s="259"/>
      <c r="K298" s="28"/>
      <c r="L298" s="31"/>
      <c r="M298" s="31"/>
      <c r="N298" s="82"/>
    </row>
    <row r="299" spans="1:14" ht="12.75" customHeight="1">
      <c r="A299" s="87"/>
      <c r="B299" s="28"/>
      <c r="C299" s="28"/>
      <c r="D299" s="28"/>
      <c r="E299" s="28"/>
      <c r="F299" s="28"/>
      <c r="G299" s="28"/>
      <c r="H299" s="259"/>
      <c r="I299" s="259"/>
      <c r="J299" s="259"/>
      <c r="K299" s="28"/>
      <c r="L299" s="31"/>
      <c r="M299" s="31"/>
      <c r="N299" s="82"/>
    </row>
    <row r="300" spans="1:14">
      <c r="A300" s="263" t="s">
        <v>288</v>
      </c>
      <c r="B300" s="264"/>
      <c r="C300" s="28" t="s">
        <v>221</v>
      </c>
      <c r="D300" s="136">
        <f>IF(SUM(E293:E298)=0,,AVERAGE(E293:E298))</f>
        <v>0</v>
      </c>
      <c r="E300" s="93"/>
      <c r="F300" s="33"/>
      <c r="G300" s="33"/>
      <c r="H300" s="259"/>
      <c r="I300" s="259"/>
      <c r="J300" s="259"/>
      <c r="K300" s="28"/>
      <c r="L300" s="31"/>
      <c r="M300" s="31"/>
      <c r="N300" s="82"/>
    </row>
    <row r="301" spans="1:14">
      <c r="A301" s="87"/>
      <c r="B301" s="28"/>
      <c r="C301" s="28"/>
      <c r="D301" s="93"/>
      <c r="E301" s="93"/>
      <c r="F301" s="33"/>
      <c r="G301" s="33"/>
      <c r="H301" s="33"/>
      <c r="I301" s="33"/>
      <c r="J301" s="33"/>
      <c r="K301" s="113"/>
      <c r="L301" s="31"/>
      <c r="M301" s="31"/>
      <c r="N301" s="82"/>
    </row>
    <row r="302" spans="1:14">
      <c r="A302" s="87"/>
      <c r="B302" s="28"/>
      <c r="C302" s="28"/>
      <c r="D302" s="182"/>
      <c r="E302" s="182"/>
      <c r="F302" s="182"/>
      <c r="G302" s="182"/>
      <c r="H302" s="182"/>
      <c r="I302" s="182"/>
      <c r="J302" s="182"/>
      <c r="K302" s="48"/>
      <c r="L302" s="31"/>
      <c r="M302" s="31"/>
      <c r="N302" s="82"/>
    </row>
    <row r="303" spans="1:14">
      <c r="A303" s="47"/>
      <c r="B303" s="28"/>
      <c r="C303" s="28"/>
      <c r="D303" s="28"/>
      <c r="E303" s="28"/>
      <c r="F303" s="45"/>
      <c r="G303" s="45"/>
      <c r="H303" s="45"/>
      <c r="I303" s="45"/>
      <c r="J303" s="45"/>
      <c r="K303" s="45"/>
      <c r="L303" s="28"/>
      <c r="M303" s="28"/>
      <c r="N303" s="79"/>
    </row>
    <row r="304" spans="1:14" ht="12.75" customHeight="1">
      <c r="A304" s="89" t="s">
        <v>246</v>
      </c>
      <c r="B304" s="39"/>
      <c r="C304" s="39"/>
      <c r="D304" s="28"/>
      <c r="E304" s="38"/>
      <c r="F304" s="45"/>
      <c r="G304" s="45"/>
      <c r="H304" s="45"/>
      <c r="I304" s="45"/>
      <c r="J304" s="45"/>
      <c r="K304" s="45"/>
      <c r="L304" s="39"/>
      <c r="M304" s="39"/>
      <c r="N304" s="80"/>
    </row>
    <row r="305" spans="1:14">
      <c r="A305" s="91"/>
      <c r="B305" s="39"/>
      <c r="C305" s="39"/>
      <c r="D305" s="28"/>
      <c r="E305" s="38"/>
      <c r="F305" s="33"/>
      <c r="G305" s="33"/>
      <c r="H305" s="33"/>
      <c r="I305" s="33"/>
      <c r="J305" s="33"/>
      <c r="K305" s="83"/>
      <c r="L305" s="39"/>
      <c r="M305" s="39"/>
      <c r="N305" s="80"/>
    </row>
    <row r="306" spans="1:14">
      <c r="A306" s="91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80"/>
    </row>
    <row r="307" spans="1:14">
      <c r="A307" s="88" t="s">
        <v>290</v>
      </c>
      <c r="B307" s="31"/>
      <c r="C307" s="31"/>
      <c r="D307" s="31"/>
      <c r="E307" s="28"/>
      <c r="F307" s="28"/>
      <c r="G307" s="28"/>
      <c r="H307" s="28"/>
      <c r="I307" s="28"/>
      <c r="J307" s="28"/>
      <c r="K307" s="28"/>
      <c r="L307" s="249"/>
      <c r="M307" s="249"/>
      <c r="N307" s="81"/>
    </row>
    <row r="308" spans="1:14">
      <c r="A308" s="10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185"/>
      <c r="M308" s="185"/>
      <c r="N308" s="81"/>
    </row>
    <row r="309" spans="1:14" ht="12.75" customHeight="1">
      <c r="A309" s="260" t="s">
        <v>323</v>
      </c>
      <c r="B309" s="261"/>
      <c r="C309" s="261"/>
      <c r="D309" s="262"/>
      <c r="E309" s="262"/>
      <c r="F309" s="262"/>
      <c r="G309" s="184"/>
      <c r="H309" s="184"/>
      <c r="I309" s="184"/>
      <c r="J309" s="184"/>
      <c r="K309" s="28"/>
      <c r="L309" s="28"/>
      <c r="M309" s="28"/>
      <c r="N309" s="79"/>
    </row>
    <row r="310" spans="1:14">
      <c r="A310" s="260"/>
      <c r="B310" s="261"/>
      <c r="C310" s="261"/>
      <c r="D310" s="262"/>
      <c r="E310" s="262"/>
      <c r="F310" s="262"/>
      <c r="G310" s="184"/>
      <c r="H310" s="184"/>
      <c r="I310" s="184"/>
      <c r="J310" s="184"/>
      <c r="K310" s="28"/>
      <c r="L310" s="28"/>
      <c r="M310" s="28"/>
      <c r="N310" s="79"/>
    </row>
    <row r="311" spans="1:14">
      <c r="A311" s="186"/>
      <c r="B311" s="187"/>
      <c r="C311" s="187"/>
      <c r="D311" s="188"/>
      <c r="E311" s="188"/>
      <c r="F311" s="188"/>
      <c r="G311" s="188"/>
      <c r="H311" s="188"/>
      <c r="I311" s="188"/>
      <c r="J311" s="188"/>
      <c r="K311" s="28"/>
      <c r="L311" s="28"/>
      <c r="M311" s="28"/>
      <c r="N311" s="79"/>
    </row>
    <row r="312" spans="1:14">
      <c r="A312" s="87"/>
      <c r="B312" s="28"/>
      <c r="C312" s="28"/>
      <c r="D312" s="28"/>
      <c r="E312" s="28" t="s">
        <v>291</v>
      </c>
      <c r="F312" s="28"/>
      <c r="G312" s="28"/>
      <c r="H312" s="28"/>
      <c r="I312" s="28"/>
      <c r="J312" s="28"/>
      <c r="K312" s="28"/>
      <c r="L312" s="28"/>
      <c r="M312" s="28"/>
      <c r="N312" s="79"/>
    </row>
    <row r="313" spans="1:14">
      <c r="A313" s="87"/>
      <c r="B313" s="28"/>
      <c r="C313" s="28"/>
      <c r="D313" s="28" t="s">
        <v>271</v>
      </c>
      <c r="E313" s="137"/>
      <c r="F313" s="28"/>
      <c r="G313" s="28"/>
      <c r="H313" s="28"/>
      <c r="I313" s="28"/>
      <c r="J313" s="28"/>
      <c r="K313" s="28"/>
      <c r="L313" s="28"/>
      <c r="M313" s="28"/>
      <c r="N313" s="79"/>
    </row>
    <row r="314" spans="1:14">
      <c r="A314" s="87"/>
      <c r="B314" s="28"/>
      <c r="C314" s="28"/>
      <c r="D314" s="28" t="s">
        <v>272</v>
      </c>
      <c r="E314" s="137"/>
      <c r="F314" s="28"/>
      <c r="G314" s="28"/>
      <c r="H314" s="28"/>
      <c r="I314" s="28"/>
      <c r="J314" s="28"/>
      <c r="K314" s="28"/>
      <c r="L314" s="28" t="s">
        <v>220</v>
      </c>
      <c r="M314" s="28"/>
      <c r="N314" s="79"/>
    </row>
    <row r="315" spans="1:14" ht="12.75" customHeight="1">
      <c r="A315" s="87"/>
      <c r="B315" s="28"/>
      <c r="C315" s="28"/>
      <c r="D315" s="28" t="s">
        <v>273</v>
      </c>
      <c r="E315" s="137"/>
      <c r="F315" s="28"/>
      <c r="G315" s="28"/>
      <c r="H315" s="28"/>
      <c r="I315" s="28"/>
      <c r="J315" s="28"/>
      <c r="K315" s="28"/>
      <c r="L315" s="31"/>
      <c r="M315" s="31"/>
      <c r="N315" s="82"/>
    </row>
    <row r="316" spans="1:14">
      <c r="A316" s="87"/>
      <c r="B316" s="28"/>
      <c r="C316" s="28"/>
      <c r="D316" s="28" t="s">
        <v>274</v>
      </c>
      <c r="E316" s="137"/>
      <c r="F316" s="28"/>
      <c r="G316" s="28"/>
      <c r="H316" s="140" t="s">
        <v>324</v>
      </c>
      <c r="I316" s="39"/>
      <c r="J316" s="39"/>
      <c r="K316" s="28"/>
      <c r="L316" s="31"/>
      <c r="M316" s="31"/>
      <c r="N316" s="82"/>
    </row>
    <row r="317" spans="1:14" ht="12.75" customHeight="1">
      <c r="A317" s="87"/>
      <c r="B317" s="28"/>
      <c r="C317" s="28"/>
      <c r="D317" s="28" t="s">
        <v>275</v>
      </c>
      <c r="E317" s="137"/>
      <c r="F317" s="28"/>
      <c r="G317" s="28"/>
      <c r="H317" s="259" t="str">
        <f>+"Los sueldos y prestaciones para una gallina en el mes es de $"&amp;VALUE(D320)&amp;"."</f>
        <v>Los sueldos y prestaciones para una gallina en el mes es de $0.</v>
      </c>
      <c r="I317" s="259"/>
      <c r="J317" s="259"/>
      <c r="K317" s="28"/>
      <c r="L317" s="31"/>
      <c r="M317" s="31"/>
      <c r="N317" s="82"/>
    </row>
    <row r="318" spans="1:14">
      <c r="A318" s="87"/>
      <c r="B318" s="28"/>
      <c r="C318" s="28"/>
      <c r="D318" s="28" t="s">
        <v>276</v>
      </c>
      <c r="E318" s="137"/>
      <c r="F318" s="28"/>
      <c r="G318" s="28"/>
      <c r="H318" s="259"/>
      <c r="I318" s="259"/>
      <c r="J318" s="259"/>
      <c r="K318" s="28"/>
      <c r="L318" s="31"/>
      <c r="M318" s="31"/>
      <c r="N318" s="82"/>
    </row>
    <row r="319" spans="1:14">
      <c r="A319" s="87"/>
      <c r="B319" s="28"/>
      <c r="C319" s="28"/>
      <c r="D319" s="28"/>
      <c r="E319" s="28"/>
      <c r="F319" s="28"/>
      <c r="G319" s="28"/>
      <c r="H319" s="259"/>
      <c r="I319" s="259"/>
      <c r="J319" s="259"/>
      <c r="K319" s="28"/>
      <c r="L319" s="31"/>
      <c r="M319" s="31"/>
      <c r="N319" s="82"/>
    </row>
    <row r="320" spans="1:14">
      <c r="A320" s="263" t="s">
        <v>290</v>
      </c>
      <c r="B320" s="264"/>
      <c r="C320" s="28" t="s">
        <v>221</v>
      </c>
      <c r="D320" s="136">
        <f>IF(SUM(E313:E318)=0,,AVERAGE(E313:E318))</f>
        <v>0</v>
      </c>
      <c r="E320" s="93"/>
      <c r="F320" s="33"/>
      <c r="G320" s="33"/>
      <c r="H320" s="259"/>
      <c r="I320" s="259"/>
      <c r="J320" s="259"/>
      <c r="K320" s="28"/>
      <c r="L320" s="31"/>
      <c r="M320" s="31"/>
      <c r="N320" s="82"/>
    </row>
    <row r="321" spans="1:14" ht="12.75" customHeight="1">
      <c r="A321" s="116"/>
      <c r="B321" s="93"/>
      <c r="C321" s="28"/>
      <c r="D321" s="93"/>
      <c r="E321" s="93"/>
      <c r="F321" s="33"/>
      <c r="G321" s="33"/>
      <c r="H321" s="33"/>
      <c r="I321" s="33"/>
      <c r="J321" s="33"/>
      <c r="K321" s="113"/>
      <c r="L321" s="28"/>
      <c r="M321" s="28"/>
      <c r="N321" s="79"/>
    </row>
    <row r="322" spans="1:14">
      <c r="A322" s="87"/>
      <c r="B322" s="28"/>
      <c r="C322" s="28"/>
      <c r="D322" s="182"/>
      <c r="E322" s="182"/>
      <c r="F322" s="182"/>
      <c r="G322" s="182"/>
      <c r="H322" s="182"/>
      <c r="I322" s="182"/>
      <c r="J322" s="182"/>
      <c r="K322" s="48"/>
      <c r="L322" s="28"/>
      <c r="M322" s="28"/>
      <c r="N322" s="79"/>
    </row>
    <row r="323" spans="1:14">
      <c r="A323" s="47"/>
      <c r="B323" s="28"/>
      <c r="C323" s="28"/>
      <c r="D323" s="28"/>
      <c r="E323" s="28"/>
      <c r="F323" s="45"/>
      <c r="G323" s="45"/>
      <c r="H323" s="45"/>
      <c r="I323" s="45"/>
      <c r="J323" s="45"/>
      <c r="K323" s="45"/>
      <c r="L323" s="28"/>
      <c r="M323" s="28"/>
      <c r="N323" s="79"/>
    </row>
    <row r="324" spans="1:14">
      <c r="A324" s="89" t="s">
        <v>246</v>
      </c>
      <c r="B324" s="39"/>
      <c r="C324" s="39"/>
      <c r="D324" s="28"/>
      <c r="E324" s="38"/>
      <c r="F324" s="45"/>
      <c r="G324" s="45"/>
      <c r="H324" s="45"/>
      <c r="I324" s="45"/>
      <c r="J324" s="45"/>
      <c r="K324" s="45"/>
      <c r="L324" s="39"/>
      <c r="M324" s="39"/>
      <c r="N324" s="80"/>
    </row>
    <row r="325" spans="1:14">
      <c r="A325" s="91"/>
      <c r="B325" s="39"/>
      <c r="C325" s="39"/>
      <c r="D325" s="28"/>
      <c r="E325" s="38"/>
      <c r="F325" s="33"/>
      <c r="G325" s="33"/>
      <c r="H325" s="33"/>
      <c r="I325" s="33"/>
      <c r="J325" s="33"/>
      <c r="K325" s="83"/>
      <c r="L325" s="39"/>
      <c r="M325" s="39"/>
      <c r="N325" s="80"/>
    </row>
    <row r="326" spans="1:14">
      <c r="A326" s="91"/>
      <c r="B326" s="39"/>
      <c r="C326" s="39"/>
      <c r="D326" s="28"/>
      <c r="E326" s="38"/>
      <c r="F326" s="33"/>
      <c r="G326" s="33"/>
      <c r="H326" s="33"/>
      <c r="I326" s="33"/>
      <c r="J326" s="33"/>
      <c r="K326" s="83"/>
      <c r="L326" s="39"/>
      <c r="M326" s="39"/>
      <c r="N326" s="80"/>
    </row>
    <row r="327" spans="1:14" ht="15">
      <c r="A327" s="250" t="s">
        <v>304</v>
      </c>
      <c r="B327" s="251"/>
      <c r="C327" s="251"/>
      <c r="D327" s="251"/>
      <c r="E327" s="251"/>
      <c r="F327" s="251"/>
      <c r="G327" s="251"/>
      <c r="H327" s="251"/>
      <c r="I327" s="251"/>
      <c r="J327" s="251"/>
      <c r="K327" s="251"/>
      <c r="L327" s="251"/>
      <c r="M327" s="251"/>
      <c r="N327" s="252"/>
    </row>
    <row r="328" spans="1:14">
      <c r="A328" s="124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127"/>
    </row>
    <row r="329" spans="1:14">
      <c r="A329" s="88" t="s">
        <v>267</v>
      </c>
      <c r="B329" s="31"/>
      <c r="C329" s="31"/>
      <c r="D329" s="31"/>
      <c r="E329" s="28"/>
      <c r="F329" s="28"/>
      <c r="G329" s="28"/>
      <c r="H329" s="28"/>
      <c r="I329" s="28"/>
      <c r="J329" s="28"/>
      <c r="K329" s="28"/>
      <c r="L329" s="249"/>
      <c r="M329" s="249"/>
      <c r="N329" s="81"/>
    </row>
    <row r="330" spans="1:14">
      <c r="A330" s="10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185"/>
      <c r="M330" s="185"/>
      <c r="N330" s="81"/>
    </row>
    <row r="331" spans="1:14">
      <c r="A331" s="246"/>
      <c r="B331" s="247"/>
      <c r="C331" s="247"/>
      <c r="D331" s="248"/>
      <c r="E331" s="248"/>
      <c r="F331" s="248"/>
      <c r="G331" s="188"/>
      <c r="H331" s="188"/>
      <c r="I331" s="188"/>
      <c r="J331" s="188"/>
      <c r="K331" s="28"/>
      <c r="L331" s="45"/>
      <c r="M331" s="28"/>
      <c r="N331" s="79"/>
    </row>
    <row r="332" spans="1:14">
      <c r="A332" s="246"/>
      <c r="B332" s="247"/>
      <c r="C332" s="247"/>
      <c r="D332" s="248"/>
      <c r="E332" s="248"/>
      <c r="F332" s="248"/>
      <c r="G332" s="188"/>
      <c r="H332" s="188"/>
      <c r="I332" s="188"/>
      <c r="J332" s="188"/>
      <c r="K332" s="28"/>
      <c r="L332" s="28"/>
      <c r="M332" s="28"/>
      <c r="N332" s="79"/>
    </row>
    <row r="333" spans="1:14" ht="12.75" customHeight="1">
      <c r="A333" s="186"/>
      <c r="B333" s="187"/>
      <c r="C333" s="187"/>
      <c r="D333" s="188"/>
      <c r="E333" s="188"/>
      <c r="F333" s="188"/>
      <c r="G333" s="188"/>
      <c r="H333" s="188"/>
      <c r="I333" s="188"/>
      <c r="J333" s="188"/>
      <c r="K333" s="28"/>
      <c r="L333" s="28"/>
      <c r="M333" s="28"/>
      <c r="N333" s="79"/>
    </row>
    <row r="334" spans="1:14">
      <c r="A334" s="87"/>
      <c r="B334" s="28"/>
      <c r="C334" s="28"/>
      <c r="D334" s="28"/>
      <c r="E334" s="28" t="s">
        <v>267</v>
      </c>
      <c r="F334" s="28"/>
      <c r="G334" s="28"/>
      <c r="H334" s="28"/>
      <c r="I334" s="28"/>
      <c r="J334" s="28"/>
      <c r="K334" s="28"/>
      <c r="L334" s="28"/>
      <c r="M334" s="28"/>
      <c r="N334" s="79"/>
    </row>
    <row r="335" spans="1:14" ht="12.75" customHeight="1">
      <c r="A335" s="87"/>
      <c r="B335" s="28"/>
      <c r="C335" s="28"/>
      <c r="D335" s="28" t="s">
        <v>271</v>
      </c>
      <c r="E335" s="139"/>
      <c r="F335" s="28"/>
      <c r="G335" s="28"/>
      <c r="H335" s="28"/>
      <c r="I335" s="28"/>
      <c r="J335" s="28"/>
      <c r="K335" s="28"/>
      <c r="L335" s="28"/>
      <c r="M335" s="28"/>
      <c r="N335" s="79"/>
    </row>
    <row r="336" spans="1:14">
      <c r="A336" s="87"/>
      <c r="B336" s="28"/>
      <c r="C336" s="28"/>
      <c r="D336" s="28" t="s">
        <v>272</v>
      </c>
      <c r="E336" s="139"/>
      <c r="F336" s="28"/>
      <c r="G336" s="28"/>
      <c r="H336" s="28"/>
      <c r="I336" s="28"/>
      <c r="J336" s="28"/>
      <c r="K336" s="28"/>
      <c r="L336" s="28" t="s">
        <v>220</v>
      </c>
      <c r="M336" s="28"/>
      <c r="N336" s="79"/>
    </row>
    <row r="337" spans="1:14">
      <c r="A337" s="87"/>
      <c r="B337" s="28"/>
      <c r="C337" s="28"/>
      <c r="D337" s="28" t="s">
        <v>273</v>
      </c>
      <c r="E337" s="139"/>
      <c r="F337" s="28"/>
      <c r="G337" s="28"/>
      <c r="H337" s="28"/>
      <c r="I337" s="28"/>
      <c r="J337" s="28"/>
      <c r="K337" s="28"/>
      <c r="L337" s="31"/>
      <c r="M337" s="31"/>
      <c r="N337" s="82"/>
    </row>
    <row r="338" spans="1:14">
      <c r="A338" s="87"/>
      <c r="B338" s="28"/>
      <c r="C338" s="28"/>
      <c r="D338" s="28" t="s">
        <v>274</v>
      </c>
      <c r="E338" s="139"/>
      <c r="F338" s="28"/>
      <c r="G338" s="28"/>
      <c r="H338" s="140" t="s">
        <v>324</v>
      </c>
      <c r="I338" s="39"/>
      <c r="J338" s="39"/>
      <c r="K338" s="28"/>
      <c r="L338" s="31"/>
      <c r="M338" s="31"/>
      <c r="N338" s="82"/>
    </row>
    <row r="339" spans="1:14" ht="12.75" customHeight="1">
      <c r="A339" s="87"/>
      <c r="B339" s="28"/>
      <c r="C339" s="28"/>
      <c r="D339" s="28" t="s">
        <v>275</v>
      </c>
      <c r="E339" s="139"/>
      <c r="F339" s="28"/>
      <c r="G339" s="28"/>
      <c r="H339" s="259" t="str">
        <f>+"El costo de la gallina al momento de inicar con la postura es de $"&amp;VALUE(D342)&amp;" KG."</f>
        <v>El costo de la gallina al momento de inicar con la postura es de $0 KG.</v>
      </c>
      <c r="I339" s="259"/>
      <c r="J339" s="259"/>
      <c r="K339" s="28"/>
      <c r="L339" s="31"/>
      <c r="M339" s="31"/>
      <c r="N339" s="82"/>
    </row>
    <row r="340" spans="1:14">
      <c r="A340" s="87"/>
      <c r="B340" s="28"/>
      <c r="C340" s="28"/>
      <c r="D340" s="28" t="s">
        <v>276</v>
      </c>
      <c r="E340" s="139"/>
      <c r="F340" s="28"/>
      <c r="G340" s="28"/>
      <c r="H340" s="259"/>
      <c r="I340" s="259"/>
      <c r="J340" s="259"/>
      <c r="K340" s="28"/>
      <c r="L340" s="31"/>
      <c r="M340" s="31"/>
      <c r="N340" s="82"/>
    </row>
    <row r="341" spans="1:14" ht="12.75" customHeight="1">
      <c r="A341" s="87"/>
      <c r="B341" s="28"/>
      <c r="C341" s="28"/>
      <c r="D341" s="28"/>
      <c r="E341" s="28"/>
      <c r="F341" s="28"/>
      <c r="G341" s="28"/>
      <c r="H341" s="259"/>
      <c r="I341" s="259"/>
      <c r="J341" s="259"/>
      <c r="K341" s="28"/>
      <c r="L341" s="31"/>
      <c r="M341" s="31"/>
      <c r="N341" s="82"/>
    </row>
    <row r="342" spans="1:14">
      <c r="A342" s="87" t="s">
        <v>307</v>
      </c>
      <c r="B342" s="28"/>
      <c r="C342" s="28" t="s">
        <v>221</v>
      </c>
      <c r="D342" s="136">
        <f>IF(SUM(E335:E340)=0,,AVERAGE(E335:E340))</f>
        <v>0</v>
      </c>
      <c r="E342" s="93"/>
      <c r="F342" s="33"/>
      <c r="G342" s="33"/>
      <c r="H342" s="259"/>
      <c r="I342" s="259"/>
      <c r="J342" s="259"/>
      <c r="K342" s="104"/>
      <c r="L342" s="31"/>
      <c r="M342" s="31"/>
      <c r="N342" s="82"/>
    </row>
    <row r="343" spans="1:14">
      <c r="A343" s="87"/>
      <c r="B343" s="28"/>
      <c r="C343" s="28"/>
      <c r="D343" s="93"/>
      <c r="E343" s="93"/>
      <c r="F343" s="33"/>
      <c r="G343" s="33"/>
      <c r="H343" s="33"/>
      <c r="I343" s="33"/>
      <c r="J343" s="33"/>
      <c r="K343" s="113"/>
      <c r="L343" s="28"/>
      <c r="M343" s="28"/>
      <c r="N343" s="79"/>
    </row>
    <row r="344" spans="1:14">
      <c r="A344" s="87"/>
      <c r="B344" s="28"/>
      <c r="C344" s="28"/>
      <c r="D344" s="182"/>
      <c r="E344" s="182"/>
      <c r="F344" s="182"/>
      <c r="G344" s="182"/>
      <c r="H344" s="182"/>
      <c r="I344" s="182"/>
      <c r="J344" s="182"/>
      <c r="K344" s="48"/>
      <c r="L344" s="28"/>
      <c r="M344" s="28"/>
      <c r="N344" s="79"/>
    </row>
    <row r="345" spans="1:14">
      <c r="A345" s="87"/>
      <c r="B345" s="28"/>
      <c r="C345" s="28"/>
      <c r="D345" s="28"/>
      <c r="E345" s="28"/>
      <c r="F345" s="33"/>
      <c r="G345" s="33"/>
      <c r="H345" s="33"/>
      <c r="I345" s="33"/>
      <c r="J345" s="33"/>
      <c r="K345" s="28"/>
      <c r="L345" s="28"/>
      <c r="M345" s="28"/>
      <c r="N345" s="79"/>
    </row>
    <row r="346" spans="1:14">
      <c r="A346" s="89" t="s">
        <v>246</v>
      </c>
      <c r="B346" s="28"/>
      <c r="C346" s="28"/>
      <c r="D346" s="28"/>
      <c r="E346" s="38"/>
      <c r="F346" s="33"/>
      <c r="G346" s="33"/>
      <c r="H346" s="33"/>
      <c r="I346" s="33"/>
      <c r="J346" s="33"/>
      <c r="K346" s="83"/>
      <c r="L346" s="28"/>
      <c r="M346" s="28"/>
      <c r="N346" s="79"/>
    </row>
    <row r="347" spans="1:14">
      <c r="A347" s="91"/>
      <c r="B347" s="39"/>
      <c r="C347" s="39"/>
      <c r="D347" s="39"/>
      <c r="E347" s="38"/>
      <c r="F347" s="33"/>
      <c r="G347" s="33"/>
      <c r="H347" s="33"/>
      <c r="I347" s="33"/>
      <c r="J347" s="33"/>
      <c r="K347" s="36"/>
      <c r="L347" s="39"/>
      <c r="M347" s="39"/>
      <c r="N347" s="80"/>
    </row>
    <row r="348" spans="1:14">
      <c r="A348" s="91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80"/>
    </row>
    <row r="349" spans="1:14">
      <c r="A349" s="88" t="s">
        <v>282</v>
      </c>
      <c r="B349" s="31"/>
      <c r="C349" s="31"/>
      <c r="D349" s="31"/>
      <c r="E349" s="28"/>
      <c r="F349" s="28"/>
      <c r="G349" s="28"/>
      <c r="H349" s="28"/>
      <c r="I349" s="28"/>
      <c r="J349" s="28"/>
      <c r="K349" s="28"/>
      <c r="L349" s="28"/>
      <c r="M349" s="28"/>
      <c r="N349" s="79"/>
    </row>
    <row r="350" spans="1:14">
      <c r="A350" s="10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79"/>
    </row>
    <row r="351" spans="1:14" ht="12.75" customHeight="1">
      <c r="A351" s="246" t="s">
        <v>315</v>
      </c>
      <c r="B351" s="247"/>
      <c r="C351" s="247"/>
      <c r="D351" s="248"/>
      <c r="E351" s="248"/>
      <c r="F351" s="248"/>
      <c r="G351" s="188"/>
      <c r="H351" s="188"/>
      <c r="I351" s="188"/>
      <c r="J351" s="188"/>
      <c r="K351" s="28"/>
      <c r="L351" s="28"/>
      <c r="M351" s="28"/>
      <c r="N351" s="79"/>
    </row>
    <row r="352" spans="1:14">
      <c r="A352" s="246"/>
      <c r="B352" s="247"/>
      <c r="C352" s="247"/>
      <c r="D352" s="248"/>
      <c r="E352" s="248"/>
      <c r="F352" s="248"/>
      <c r="G352" s="188"/>
      <c r="H352" s="188"/>
      <c r="I352" s="188"/>
      <c r="J352" s="188"/>
      <c r="K352" s="28"/>
      <c r="L352" s="28"/>
      <c r="M352" s="28"/>
      <c r="N352" s="79"/>
    </row>
    <row r="353" spans="1:14" ht="12.75" customHeight="1">
      <c r="A353" s="186"/>
      <c r="B353" s="187"/>
      <c r="C353" s="187"/>
      <c r="D353" s="188"/>
      <c r="E353" s="188"/>
      <c r="F353" s="188"/>
      <c r="G353" s="188"/>
      <c r="H353" s="188"/>
      <c r="I353" s="188"/>
      <c r="J353" s="188"/>
      <c r="K353" s="28"/>
      <c r="L353" s="28"/>
      <c r="M353" s="28"/>
      <c r="N353" s="79"/>
    </row>
    <row r="354" spans="1:14">
      <c r="A354" s="87"/>
      <c r="B354" s="28"/>
      <c r="C354" s="28"/>
      <c r="D354" s="28"/>
      <c r="E354" s="138" t="s">
        <v>281</v>
      </c>
      <c r="F354" s="28"/>
      <c r="G354" s="28"/>
      <c r="H354" s="28"/>
      <c r="I354" s="28"/>
      <c r="J354" s="28"/>
      <c r="K354" s="28"/>
      <c r="L354" s="28"/>
      <c r="M354" s="28"/>
      <c r="N354" s="79"/>
    </row>
    <row r="355" spans="1:14" ht="12.75" customHeight="1">
      <c r="A355" s="87"/>
      <c r="B355" s="28"/>
      <c r="C355" s="28"/>
      <c r="D355" s="28" t="s">
        <v>271</v>
      </c>
      <c r="E355" s="160"/>
      <c r="F355" s="28"/>
      <c r="G355" s="28"/>
      <c r="H355" s="28"/>
      <c r="I355" s="28"/>
      <c r="J355" s="28"/>
      <c r="K355" s="28"/>
      <c r="L355" s="28"/>
      <c r="M355" s="28"/>
      <c r="N355" s="79"/>
    </row>
    <row r="356" spans="1:14">
      <c r="A356" s="87"/>
      <c r="B356" s="28"/>
      <c r="C356" s="28"/>
      <c r="D356" s="28" t="s">
        <v>272</v>
      </c>
      <c r="E356" s="160"/>
      <c r="F356" s="28"/>
      <c r="G356" s="28"/>
      <c r="H356" s="28"/>
      <c r="I356" s="28"/>
      <c r="J356" s="28"/>
      <c r="K356" s="28"/>
      <c r="L356" s="28"/>
      <c r="M356" s="28"/>
      <c r="N356" s="79"/>
    </row>
    <row r="357" spans="1:14">
      <c r="A357" s="87"/>
      <c r="B357" s="28"/>
      <c r="C357" s="28"/>
      <c r="D357" s="28" t="s">
        <v>273</v>
      </c>
      <c r="E357" s="160"/>
      <c r="F357" s="28"/>
      <c r="G357" s="28"/>
      <c r="H357" s="28"/>
      <c r="I357" s="28"/>
      <c r="J357" s="28"/>
      <c r="K357" s="28"/>
      <c r="L357" s="28"/>
      <c r="M357" s="28"/>
      <c r="N357" s="79"/>
    </row>
    <row r="358" spans="1:14">
      <c r="A358" s="87"/>
      <c r="B358" s="28"/>
      <c r="C358" s="28"/>
      <c r="D358" s="28" t="s">
        <v>274</v>
      </c>
      <c r="E358" s="160"/>
      <c r="F358" s="28"/>
      <c r="G358" s="28"/>
      <c r="H358" s="140" t="s">
        <v>324</v>
      </c>
      <c r="I358" s="39"/>
      <c r="J358" s="39"/>
      <c r="K358" s="28"/>
      <c r="L358" s="28" t="s">
        <v>220</v>
      </c>
      <c r="M358" s="28"/>
      <c r="N358" s="79"/>
    </row>
    <row r="359" spans="1:14" ht="12.75" customHeight="1">
      <c r="A359" s="87"/>
      <c r="B359" s="28"/>
      <c r="C359" s="28"/>
      <c r="D359" s="28" t="s">
        <v>275</v>
      </c>
      <c r="E359" s="160"/>
      <c r="F359" s="28"/>
      <c r="G359" s="28"/>
      <c r="H359" s="259" t="str">
        <f>+"Los kilos de alimento que consumío una pollita en el mes fue "&amp;VALUE(D362)&amp;" KG."</f>
        <v>Los kilos de alimento que consumío una pollita en el mes fue 0 KG.</v>
      </c>
      <c r="I359" s="259"/>
      <c r="J359" s="259"/>
      <c r="K359" s="28"/>
      <c r="L359" s="31"/>
      <c r="M359" s="31"/>
      <c r="N359" s="82"/>
    </row>
    <row r="360" spans="1:14">
      <c r="A360" s="87"/>
      <c r="B360" s="28"/>
      <c r="C360" s="28"/>
      <c r="D360" s="28" t="s">
        <v>276</v>
      </c>
      <c r="E360" s="160"/>
      <c r="F360" s="28"/>
      <c r="G360" s="28"/>
      <c r="H360" s="259"/>
      <c r="I360" s="259"/>
      <c r="J360" s="259"/>
      <c r="K360" s="28"/>
      <c r="L360" s="31"/>
      <c r="M360" s="31"/>
      <c r="N360" s="82"/>
    </row>
    <row r="361" spans="1:14" ht="12.75" customHeight="1">
      <c r="A361" s="87"/>
      <c r="B361" s="28"/>
      <c r="C361" s="28"/>
      <c r="D361" s="28"/>
      <c r="E361" s="28"/>
      <c r="F361" s="28"/>
      <c r="G361" s="28"/>
      <c r="H361" s="259"/>
      <c r="I361" s="259"/>
      <c r="J361" s="259"/>
      <c r="K361" s="28"/>
      <c r="L361" s="31"/>
      <c r="M361" s="31"/>
      <c r="N361" s="82"/>
    </row>
    <row r="362" spans="1:14">
      <c r="A362" s="263" t="s">
        <v>282</v>
      </c>
      <c r="B362" s="264"/>
      <c r="C362" s="28" t="s">
        <v>221</v>
      </c>
      <c r="D362" s="135">
        <f>IF(SUM(E355:E360)=0,,AVERAGE(E355:E360))</f>
        <v>0</v>
      </c>
      <c r="E362" s="93"/>
      <c r="F362" s="93"/>
      <c r="G362" s="93"/>
      <c r="H362" s="259"/>
      <c r="I362" s="259"/>
      <c r="J362" s="259"/>
      <c r="K362" s="45"/>
      <c r="L362" s="31"/>
      <c r="M362" s="31"/>
      <c r="N362" s="82"/>
    </row>
    <row r="363" spans="1:14">
      <c r="A363" s="87"/>
      <c r="B363" s="28"/>
      <c r="C363" s="28"/>
      <c r="D363" s="93"/>
      <c r="E363" s="93"/>
      <c r="F363" s="111"/>
      <c r="G363" s="111"/>
      <c r="H363" s="111"/>
      <c r="I363" s="111"/>
      <c r="J363" s="111"/>
      <c r="K363" s="96"/>
      <c r="L363" s="31"/>
      <c r="M363" s="31"/>
      <c r="N363" s="82"/>
    </row>
    <row r="364" spans="1:14">
      <c r="A364" s="87"/>
      <c r="B364" s="28"/>
      <c r="C364" s="28"/>
      <c r="D364" s="182"/>
      <c r="E364" s="182"/>
      <c r="F364" s="182"/>
      <c r="G364" s="182"/>
      <c r="H364" s="182"/>
      <c r="I364" s="182"/>
      <c r="J364" s="182"/>
      <c r="K364" s="48"/>
      <c r="L364" s="31"/>
      <c r="M364" s="31"/>
      <c r="N364" s="82"/>
    </row>
    <row r="365" spans="1:14">
      <c r="A365" s="47"/>
      <c r="B365" s="28"/>
      <c r="C365" s="28"/>
      <c r="D365" s="28"/>
      <c r="E365" s="28"/>
      <c r="F365" s="33"/>
      <c r="G365" s="33"/>
      <c r="H365" s="33"/>
      <c r="I365" s="33"/>
      <c r="J365" s="33"/>
      <c r="K365" s="28"/>
      <c r="L365" s="28"/>
      <c r="M365" s="28"/>
      <c r="N365" s="79"/>
    </row>
    <row r="366" spans="1:14">
      <c r="A366" s="89" t="s">
        <v>246</v>
      </c>
      <c r="B366" s="39"/>
      <c r="C366" s="39"/>
      <c r="D366" s="28"/>
      <c r="E366" s="38"/>
      <c r="F366" s="33"/>
      <c r="G366" s="33"/>
      <c r="H366" s="33"/>
      <c r="I366" s="33"/>
      <c r="J366" s="33"/>
      <c r="K366" s="45"/>
      <c r="L366" s="39"/>
      <c r="M366" s="39"/>
      <c r="N366" s="80"/>
    </row>
    <row r="367" spans="1:14">
      <c r="A367" s="89"/>
      <c r="B367" s="39"/>
      <c r="C367" s="39"/>
      <c r="D367" s="28"/>
      <c r="E367" s="38"/>
      <c r="F367" s="33"/>
      <c r="G367" s="33"/>
      <c r="H367" s="33"/>
      <c r="I367" s="33"/>
      <c r="J367" s="33"/>
      <c r="K367" s="45"/>
      <c r="L367" s="39"/>
      <c r="M367" s="39"/>
      <c r="N367" s="80"/>
    </row>
    <row r="368" spans="1:14">
      <c r="A368" s="91"/>
      <c r="B368" s="39"/>
      <c r="C368" s="39"/>
      <c r="D368" s="28"/>
      <c r="E368" s="38"/>
      <c r="F368" s="33"/>
      <c r="G368" s="33"/>
      <c r="H368" s="33"/>
      <c r="I368" s="33"/>
      <c r="J368" s="33"/>
      <c r="K368" s="83"/>
      <c r="L368" s="39"/>
      <c r="M368" s="39"/>
      <c r="N368" s="80"/>
    </row>
    <row r="369" spans="1:14">
      <c r="A369" s="88" t="s">
        <v>292</v>
      </c>
      <c r="B369" s="31"/>
      <c r="C369" s="31"/>
      <c r="D369" s="31"/>
      <c r="E369" s="28"/>
      <c r="F369" s="28"/>
      <c r="G369" s="28"/>
      <c r="H369" s="28"/>
      <c r="I369" s="28"/>
      <c r="J369" s="28"/>
      <c r="K369" s="28"/>
      <c r="L369" s="249"/>
      <c r="M369" s="249"/>
      <c r="N369" s="81"/>
    </row>
    <row r="370" spans="1:14">
      <c r="A370" s="10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185"/>
      <c r="M370" s="185"/>
      <c r="N370" s="81"/>
    </row>
    <row r="371" spans="1:14" ht="12.75" customHeight="1">
      <c r="A371" s="260" t="s">
        <v>316</v>
      </c>
      <c r="B371" s="261"/>
      <c r="C371" s="261"/>
      <c r="D371" s="262"/>
      <c r="E371" s="262"/>
      <c r="F371" s="262"/>
      <c r="G371" s="184"/>
      <c r="H371" s="184"/>
      <c r="I371" s="184"/>
      <c r="J371" s="184"/>
      <c r="K371" s="28"/>
      <c r="L371" s="45"/>
      <c r="M371" s="28"/>
      <c r="N371" s="79"/>
    </row>
    <row r="372" spans="1:14">
      <c r="A372" s="260"/>
      <c r="B372" s="261"/>
      <c r="C372" s="261"/>
      <c r="D372" s="262"/>
      <c r="E372" s="262"/>
      <c r="F372" s="262"/>
      <c r="G372" s="184"/>
      <c r="H372" s="184"/>
      <c r="I372" s="184"/>
      <c r="J372" s="184"/>
      <c r="K372" s="28"/>
      <c r="L372" s="28"/>
      <c r="M372" s="28"/>
      <c r="N372" s="79"/>
    </row>
    <row r="373" spans="1:14" ht="12.75" customHeight="1">
      <c r="A373" s="186"/>
      <c r="B373" s="187"/>
      <c r="C373" s="187"/>
      <c r="D373" s="188"/>
      <c r="E373" s="188"/>
      <c r="F373" s="188"/>
      <c r="G373" s="188"/>
      <c r="H373" s="188"/>
      <c r="I373" s="188"/>
      <c r="J373" s="188"/>
      <c r="K373" s="28"/>
      <c r="L373" s="28"/>
      <c r="M373" s="28"/>
      <c r="N373" s="79"/>
    </row>
    <row r="374" spans="1:14">
      <c r="A374" s="87"/>
      <c r="B374" s="28"/>
      <c r="C374" s="28"/>
      <c r="D374" s="28"/>
      <c r="E374" s="28" t="s">
        <v>302</v>
      </c>
      <c r="F374" s="28"/>
      <c r="G374" s="28"/>
      <c r="H374" s="28"/>
      <c r="I374" s="28"/>
      <c r="J374" s="28"/>
      <c r="K374" s="28"/>
      <c r="L374" s="28"/>
      <c r="M374" s="28"/>
      <c r="N374" s="79"/>
    </row>
    <row r="375" spans="1:14" ht="12.75" customHeight="1">
      <c r="A375" s="87"/>
      <c r="B375" s="28"/>
      <c r="C375" s="28"/>
      <c r="D375" s="28" t="s">
        <v>271</v>
      </c>
      <c r="E375" s="139"/>
      <c r="F375" s="28"/>
      <c r="G375" s="28"/>
      <c r="H375" s="28"/>
      <c r="I375" s="28"/>
      <c r="J375" s="28"/>
      <c r="K375" s="28"/>
      <c r="L375" s="28"/>
      <c r="M375" s="28"/>
      <c r="N375" s="79"/>
    </row>
    <row r="376" spans="1:14">
      <c r="A376" s="87"/>
      <c r="B376" s="28"/>
      <c r="C376" s="28"/>
      <c r="D376" s="28" t="s">
        <v>272</v>
      </c>
      <c r="E376" s="139"/>
      <c r="F376" s="28"/>
      <c r="G376" s="28"/>
      <c r="H376" s="28"/>
      <c r="I376" s="28"/>
      <c r="J376" s="28"/>
      <c r="K376" s="28"/>
      <c r="L376" s="28"/>
      <c r="M376" s="28"/>
      <c r="N376" s="79"/>
    </row>
    <row r="377" spans="1:14">
      <c r="A377" s="87"/>
      <c r="B377" s="28"/>
      <c r="C377" s="28"/>
      <c r="D377" s="28" t="s">
        <v>273</v>
      </c>
      <c r="E377" s="139"/>
      <c r="F377" s="28"/>
      <c r="G377" s="28"/>
      <c r="H377" s="28"/>
      <c r="I377" s="28"/>
      <c r="J377" s="28"/>
      <c r="K377" s="28"/>
      <c r="L377" s="28"/>
      <c r="M377" s="28"/>
      <c r="N377" s="79"/>
    </row>
    <row r="378" spans="1:14">
      <c r="A378" s="87"/>
      <c r="B378" s="28"/>
      <c r="C378" s="28"/>
      <c r="D378" s="28" t="s">
        <v>274</v>
      </c>
      <c r="E378" s="139"/>
      <c r="F378" s="28"/>
      <c r="G378" s="28"/>
      <c r="H378" s="140" t="s">
        <v>324</v>
      </c>
      <c r="I378" s="39"/>
      <c r="J378" s="39"/>
      <c r="K378" s="28"/>
      <c r="L378" s="28" t="s">
        <v>220</v>
      </c>
      <c r="M378" s="28"/>
      <c r="N378" s="79"/>
    </row>
    <row r="379" spans="1:14" ht="12.75" customHeight="1">
      <c r="A379" s="87"/>
      <c r="B379" s="28"/>
      <c r="C379" s="28"/>
      <c r="D379" s="28" t="s">
        <v>275</v>
      </c>
      <c r="E379" s="139"/>
      <c r="F379" s="28"/>
      <c r="G379" s="28"/>
      <c r="H379" s="259" t="str">
        <f>+"El costo del consumo de alimento en el mes de una pollita es $"&amp;VALUE(D382)&amp;"."</f>
        <v>El costo del consumo de alimento en el mes de una pollita es $0.</v>
      </c>
      <c r="I379" s="259"/>
      <c r="J379" s="259"/>
      <c r="K379" s="28"/>
      <c r="L379" s="31"/>
      <c r="M379" s="31"/>
      <c r="N379" s="82"/>
    </row>
    <row r="380" spans="1:14">
      <c r="A380" s="87"/>
      <c r="B380" s="28"/>
      <c r="C380" s="28"/>
      <c r="D380" s="28" t="s">
        <v>276</v>
      </c>
      <c r="E380" s="139"/>
      <c r="F380" s="28"/>
      <c r="G380" s="28"/>
      <c r="H380" s="259"/>
      <c r="I380" s="259"/>
      <c r="J380" s="259"/>
      <c r="K380" s="28"/>
      <c r="L380" s="31"/>
      <c r="M380" s="31"/>
      <c r="N380" s="82"/>
    </row>
    <row r="381" spans="1:14" ht="12.75" customHeight="1">
      <c r="A381" s="87"/>
      <c r="B381" s="28"/>
      <c r="C381" s="28"/>
      <c r="D381" s="28"/>
      <c r="E381" s="28"/>
      <c r="F381" s="28"/>
      <c r="G381" s="28"/>
      <c r="H381" s="259"/>
      <c r="I381" s="259"/>
      <c r="J381" s="259"/>
      <c r="K381" s="28"/>
      <c r="L381" s="31"/>
      <c r="M381" s="31"/>
      <c r="N381" s="82"/>
    </row>
    <row r="382" spans="1:14">
      <c r="A382" s="263" t="s">
        <v>292</v>
      </c>
      <c r="B382" s="264"/>
      <c r="C382" s="28" t="s">
        <v>221</v>
      </c>
      <c r="D382" s="136">
        <f>IF(SUM(E375:E380)=0,,AVERAGE(E375:E380))</f>
        <v>0</v>
      </c>
      <c r="E382" s="114"/>
      <c r="F382" s="112"/>
      <c r="G382" s="112"/>
      <c r="H382" s="259"/>
      <c r="I382" s="259"/>
      <c r="J382" s="259"/>
      <c r="K382" s="35"/>
      <c r="L382" s="31"/>
      <c r="M382" s="31"/>
      <c r="N382" s="82"/>
    </row>
    <row r="383" spans="1:14">
      <c r="A383" s="87"/>
      <c r="B383" s="28"/>
      <c r="C383" s="28"/>
      <c r="D383" s="114"/>
      <c r="E383" s="114"/>
      <c r="F383" s="112"/>
      <c r="G383" s="112"/>
      <c r="H383" s="112"/>
      <c r="I383" s="112"/>
      <c r="J383" s="112"/>
      <c r="K383" s="113"/>
      <c r="L383" s="117"/>
      <c r="M383" s="117"/>
      <c r="N383" s="118"/>
    </row>
    <row r="384" spans="1:14">
      <c r="A384" s="87"/>
      <c r="B384" s="28"/>
      <c r="C384" s="28"/>
      <c r="D384" s="28"/>
      <c r="E384" s="28"/>
      <c r="F384" s="45"/>
      <c r="G384" s="45"/>
      <c r="H384" s="45"/>
      <c r="I384" s="45"/>
      <c r="J384" s="45"/>
      <c r="K384" s="45"/>
      <c r="L384" s="117"/>
      <c r="M384" s="117"/>
      <c r="N384" s="118"/>
    </row>
    <row r="385" spans="1:14">
      <c r="A385" s="87"/>
      <c r="B385" s="28"/>
      <c r="C385" s="28"/>
      <c r="D385" s="28"/>
      <c r="E385" s="28"/>
      <c r="F385" s="45"/>
      <c r="G385" s="45"/>
      <c r="H385" s="45"/>
      <c r="I385" s="45"/>
      <c r="J385" s="45"/>
      <c r="K385" s="45"/>
      <c r="L385" s="33"/>
      <c r="M385" s="28"/>
      <c r="N385" s="79"/>
    </row>
    <row r="386" spans="1:14">
      <c r="A386" s="89" t="s">
        <v>246</v>
      </c>
      <c r="B386" s="28"/>
      <c r="C386" s="28"/>
      <c r="D386" s="28"/>
      <c r="E386" s="28"/>
      <c r="F386" s="45"/>
      <c r="G386" s="45"/>
      <c r="H386" s="45"/>
      <c r="I386" s="45"/>
      <c r="J386" s="45"/>
      <c r="K386" s="45"/>
      <c r="L386" s="33"/>
      <c r="M386" s="37"/>
      <c r="N386" s="79"/>
    </row>
    <row r="387" spans="1:14">
      <c r="A387" s="87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33"/>
      <c r="M387" s="37"/>
      <c r="N387" s="79"/>
    </row>
    <row r="388" spans="1:14">
      <c r="A388" s="87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33"/>
      <c r="M388" s="37"/>
      <c r="N388" s="79"/>
    </row>
    <row r="389" spans="1:14">
      <c r="A389" s="88" t="s">
        <v>285</v>
      </c>
      <c r="B389" s="31"/>
      <c r="C389" s="31"/>
      <c r="D389" s="31"/>
      <c r="E389" s="28"/>
      <c r="F389" s="28"/>
      <c r="G389" s="28"/>
      <c r="H389" s="28"/>
      <c r="I389" s="28"/>
      <c r="J389" s="28"/>
      <c r="K389" s="28"/>
      <c r="L389" s="249"/>
      <c r="M389" s="249"/>
      <c r="N389" s="81"/>
    </row>
    <row r="390" spans="1:14">
      <c r="A390" s="10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185"/>
      <c r="M390" s="185"/>
      <c r="N390" s="81"/>
    </row>
    <row r="391" spans="1:14" ht="12.75" customHeight="1">
      <c r="A391" s="246" t="s">
        <v>319</v>
      </c>
      <c r="B391" s="247"/>
      <c r="C391" s="247"/>
      <c r="D391" s="248"/>
      <c r="E391" s="248"/>
      <c r="F391" s="248"/>
      <c r="G391" s="188"/>
      <c r="H391" s="188"/>
      <c r="I391" s="188"/>
      <c r="J391" s="188"/>
      <c r="K391" s="28"/>
      <c r="L391" s="45"/>
      <c r="M391" s="28"/>
      <c r="N391" s="79"/>
    </row>
    <row r="392" spans="1:14">
      <c r="A392" s="246"/>
      <c r="B392" s="247"/>
      <c r="C392" s="247"/>
      <c r="D392" s="248"/>
      <c r="E392" s="248"/>
      <c r="F392" s="248"/>
      <c r="G392" s="188"/>
      <c r="H392" s="188"/>
      <c r="I392" s="188"/>
      <c r="J392" s="188"/>
      <c r="K392" s="28"/>
      <c r="L392" s="28"/>
      <c r="M392" s="28"/>
      <c r="N392" s="79"/>
    </row>
    <row r="393" spans="1:14" ht="12.75" customHeight="1">
      <c r="A393" s="186"/>
      <c r="B393" s="187"/>
      <c r="C393" s="187"/>
      <c r="D393" s="188"/>
      <c r="E393" s="188"/>
      <c r="F393" s="188"/>
      <c r="G393" s="188"/>
      <c r="H393" s="188"/>
      <c r="I393" s="188"/>
      <c r="J393" s="188"/>
      <c r="K393" s="28"/>
      <c r="L393" s="28"/>
      <c r="M393" s="28"/>
      <c r="N393" s="79"/>
    </row>
    <row r="394" spans="1:14">
      <c r="A394" s="87"/>
      <c r="B394" s="28"/>
      <c r="C394" s="28"/>
      <c r="D394" s="28"/>
      <c r="E394" s="28" t="s">
        <v>278</v>
      </c>
      <c r="F394" s="28"/>
      <c r="G394" s="28"/>
      <c r="H394" s="28"/>
      <c r="I394" s="28"/>
      <c r="J394" s="28"/>
      <c r="K394" s="28"/>
      <c r="L394" s="28"/>
      <c r="M394" s="28"/>
      <c r="N394" s="79"/>
    </row>
    <row r="395" spans="1:14" ht="12.75" customHeight="1">
      <c r="A395" s="87"/>
      <c r="B395" s="28"/>
      <c r="C395" s="28"/>
      <c r="D395" s="28" t="s">
        <v>271</v>
      </c>
      <c r="E395" s="139"/>
      <c r="F395" s="28"/>
      <c r="G395" s="28"/>
      <c r="H395" s="28"/>
      <c r="I395" s="28"/>
      <c r="J395" s="28"/>
      <c r="K395" s="28"/>
      <c r="L395" s="28"/>
      <c r="M395" s="28"/>
      <c r="N395" s="79"/>
    </row>
    <row r="396" spans="1:14">
      <c r="A396" s="87"/>
      <c r="B396" s="28"/>
      <c r="C396" s="28"/>
      <c r="D396" s="28" t="s">
        <v>272</v>
      </c>
      <c r="E396" s="139"/>
      <c r="F396" s="28"/>
      <c r="G396" s="28"/>
      <c r="H396" s="28"/>
      <c r="I396" s="28"/>
      <c r="J396" s="28"/>
      <c r="K396" s="28"/>
      <c r="L396" s="28"/>
      <c r="M396" s="28"/>
      <c r="N396" s="79"/>
    </row>
    <row r="397" spans="1:14">
      <c r="A397" s="87"/>
      <c r="B397" s="28"/>
      <c r="C397" s="28"/>
      <c r="D397" s="28" t="s">
        <v>273</v>
      </c>
      <c r="E397" s="139"/>
      <c r="F397" s="28"/>
      <c r="G397" s="28"/>
      <c r="H397" s="28"/>
      <c r="I397" s="28"/>
      <c r="J397" s="28"/>
      <c r="K397" s="28"/>
      <c r="L397" s="28"/>
      <c r="M397" s="28"/>
      <c r="N397" s="79"/>
    </row>
    <row r="398" spans="1:14">
      <c r="A398" s="87"/>
      <c r="B398" s="28"/>
      <c r="C398" s="28"/>
      <c r="D398" s="28" t="s">
        <v>274</v>
      </c>
      <c r="E398" s="139"/>
      <c r="F398" s="28"/>
      <c r="G398" s="28"/>
      <c r="H398" s="140" t="s">
        <v>324</v>
      </c>
      <c r="I398" s="39"/>
      <c r="J398" s="39"/>
      <c r="K398" s="28"/>
      <c r="L398" s="28" t="s">
        <v>220</v>
      </c>
      <c r="M398" s="28"/>
      <c r="N398" s="79"/>
    </row>
    <row r="399" spans="1:14" ht="12.75" customHeight="1">
      <c r="A399" s="87"/>
      <c r="B399" s="28"/>
      <c r="C399" s="28"/>
      <c r="D399" s="28" t="s">
        <v>275</v>
      </c>
      <c r="E399" s="139"/>
      <c r="F399" s="28"/>
      <c r="G399" s="28"/>
      <c r="H399" s="259" t="str">
        <f>+"El costo del consumo de alimento terminado y complementos alimenticios de una pollita en el mes es de $"&amp;VALUE(D402)&amp;"."</f>
        <v>El costo del consumo de alimento terminado y complementos alimenticios de una pollita en el mes es de $0.</v>
      </c>
      <c r="I399" s="259"/>
      <c r="J399" s="259"/>
      <c r="K399" s="28"/>
      <c r="L399" s="31"/>
      <c r="M399" s="31"/>
      <c r="N399" s="82"/>
    </row>
    <row r="400" spans="1:14">
      <c r="A400" s="87"/>
      <c r="B400" s="28"/>
      <c r="C400" s="28"/>
      <c r="D400" s="28" t="s">
        <v>276</v>
      </c>
      <c r="E400" s="139"/>
      <c r="F400" s="28"/>
      <c r="G400" s="28"/>
      <c r="H400" s="259"/>
      <c r="I400" s="259"/>
      <c r="J400" s="259"/>
      <c r="K400" s="28"/>
      <c r="L400" s="31"/>
      <c r="M400" s="31"/>
      <c r="N400" s="82"/>
    </row>
    <row r="401" spans="1:14" ht="12.75" customHeight="1">
      <c r="A401" s="87"/>
      <c r="B401" s="28"/>
      <c r="C401" s="28"/>
      <c r="D401" s="28"/>
      <c r="E401" s="28"/>
      <c r="F401" s="28"/>
      <c r="G401" s="28"/>
      <c r="H401" s="259"/>
      <c r="I401" s="259"/>
      <c r="J401" s="259"/>
      <c r="K401" s="28"/>
      <c r="L401" s="31"/>
      <c r="M401" s="31"/>
      <c r="N401" s="82"/>
    </row>
    <row r="402" spans="1:14">
      <c r="A402" s="116" t="s">
        <v>295</v>
      </c>
      <c r="B402" s="84"/>
      <c r="C402" s="28" t="s">
        <v>221</v>
      </c>
      <c r="D402" s="136">
        <f>IF(SUM(E395:E400)=0,,AVERAGE(E395:E400))</f>
        <v>0</v>
      </c>
      <c r="E402" s="93"/>
      <c r="F402" s="92"/>
      <c r="G402" s="92"/>
      <c r="H402" s="259"/>
      <c r="I402" s="259"/>
      <c r="J402" s="259"/>
      <c r="K402" s="28"/>
      <c r="L402" s="117"/>
      <c r="M402" s="117"/>
      <c r="N402" s="118"/>
    </row>
    <row r="403" spans="1:14">
      <c r="A403" s="115"/>
      <c r="B403" s="84"/>
      <c r="C403" s="28"/>
      <c r="D403" s="93"/>
      <c r="E403" s="93"/>
      <c r="F403" s="32"/>
      <c r="G403" s="32"/>
      <c r="H403" s="32"/>
      <c r="I403" s="32"/>
      <c r="J403" s="32"/>
      <c r="K403" s="113"/>
      <c r="L403" s="117"/>
      <c r="M403" s="117"/>
      <c r="N403" s="118"/>
    </row>
    <row r="404" spans="1:14">
      <c r="A404" s="87"/>
      <c r="B404" s="28"/>
      <c r="C404" s="28"/>
      <c r="D404" s="92"/>
      <c r="E404" s="182"/>
      <c r="F404" s="45"/>
      <c r="G404" s="45"/>
      <c r="H404" s="45"/>
      <c r="I404" s="45"/>
      <c r="J404" s="45"/>
      <c r="K404" s="45"/>
      <c r="L404" s="31"/>
      <c r="M404" s="31"/>
      <c r="N404" s="82"/>
    </row>
    <row r="405" spans="1:14">
      <c r="A405" s="87"/>
      <c r="B405" s="28"/>
      <c r="C405" s="28"/>
      <c r="D405" s="32"/>
      <c r="E405" s="34"/>
      <c r="F405" s="45"/>
      <c r="G405" s="45"/>
      <c r="H405" s="45"/>
      <c r="I405" s="45"/>
      <c r="J405" s="45"/>
      <c r="K405" s="45"/>
      <c r="L405" s="28"/>
      <c r="M405" s="28"/>
      <c r="N405" s="79"/>
    </row>
    <row r="406" spans="1:14">
      <c r="A406" s="89" t="s">
        <v>246</v>
      </c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79"/>
    </row>
    <row r="407" spans="1:14">
      <c r="A407" s="47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79"/>
    </row>
    <row r="408" spans="1:14">
      <c r="A408" s="87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79"/>
    </row>
    <row r="409" spans="1:14">
      <c r="A409" s="88" t="s">
        <v>287</v>
      </c>
      <c r="B409" s="31"/>
      <c r="C409" s="31"/>
      <c r="D409" s="31"/>
      <c r="E409" s="28"/>
      <c r="F409" s="28"/>
      <c r="G409" s="28"/>
      <c r="H409" s="28"/>
      <c r="I409" s="28"/>
      <c r="J409" s="28"/>
      <c r="K409" s="28"/>
      <c r="L409" s="249"/>
      <c r="M409" s="249"/>
      <c r="N409" s="81"/>
    </row>
    <row r="410" spans="1:14">
      <c r="A410" s="10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185"/>
      <c r="M410" s="185"/>
      <c r="N410" s="81"/>
    </row>
    <row r="411" spans="1:14" ht="12.75" customHeight="1">
      <c r="A411" s="260" t="s">
        <v>320</v>
      </c>
      <c r="B411" s="261"/>
      <c r="C411" s="261"/>
      <c r="D411" s="262"/>
      <c r="E411" s="262"/>
      <c r="F411" s="262"/>
      <c r="G411" s="184"/>
      <c r="H411" s="184"/>
      <c r="I411" s="184"/>
      <c r="J411" s="184"/>
      <c r="K411" s="28"/>
      <c r="L411" s="45"/>
      <c r="M411" s="28"/>
      <c r="N411" s="79"/>
    </row>
    <row r="412" spans="1:14">
      <c r="A412" s="260"/>
      <c r="B412" s="261"/>
      <c r="C412" s="261"/>
      <c r="D412" s="262"/>
      <c r="E412" s="262"/>
      <c r="F412" s="262"/>
      <c r="G412" s="184"/>
      <c r="H412" s="184"/>
      <c r="I412" s="184"/>
      <c r="J412" s="184"/>
      <c r="K412" s="28"/>
      <c r="L412" s="28"/>
      <c r="M412" s="28"/>
      <c r="N412" s="79"/>
    </row>
    <row r="413" spans="1:14" ht="12.75" customHeight="1">
      <c r="A413" s="186"/>
      <c r="B413" s="187"/>
      <c r="C413" s="187"/>
      <c r="D413" s="188"/>
      <c r="E413" s="188"/>
      <c r="F413" s="188"/>
      <c r="G413" s="188"/>
      <c r="H413" s="188"/>
      <c r="I413" s="188"/>
      <c r="J413" s="188"/>
      <c r="K413" s="28"/>
      <c r="L413" s="28"/>
      <c r="M413" s="28"/>
      <c r="N413" s="79"/>
    </row>
    <row r="414" spans="1:14">
      <c r="A414" s="87"/>
      <c r="B414" s="28"/>
      <c r="C414" s="28"/>
      <c r="D414" s="28"/>
      <c r="E414" s="28" t="s">
        <v>279</v>
      </c>
      <c r="F414" s="28"/>
      <c r="G414" s="28"/>
      <c r="H414" s="28"/>
      <c r="I414" s="28"/>
      <c r="J414" s="28"/>
      <c r="K414" s="28"/>
      <c r="L414" s="28"/>
      <c r="M414" s="28"/>
      <c r="N414" s="79"/>
    </row>
    <row r="415" spans="1:14">
      <c r="A415" s="87"/>
      <c r="B415" s="28"/>
      <c r="C415" s="28"/>
      <c r="D415" s="28" t="s">
        <v>271</v>
      </c>
      <c r="E415" s="139"/>
      <c r="F415" s="28"/>
      <c r="G415" s="28"/>
      <c r="H415" s="28"/>
      <c r="I415" s="28"/>
      <c r="J415" s="28"/>
      <c r="K415" s="28"/>
      <c r="L415" s="28"/>
      <c r="M415" s="28"/>
      <c r="N415" s="79"/>
    </row>
    <row r="416" spans="1:14">
      <c r="A416" s="87"/>
      <c r="B416" s="28"/>
      <c r="C416" s="28"/>
      <c r="D416" s="28" t="s">
        <v>272</v>
      </c>
      <c r="E416" s="139"/>
      <c r="F416" s="28"/>
      <c r="G416" s="28"/>
      <c r="H416" s="28"/>
      <c r="I416" s="28"/>
      <c r="J416" s="28"/>
      <c r="K416" s="28"/>
      <c r="L416" s="28"/>
      <c r="M416" s="28"/>
      <c r="N416" s="79"/>
    </row>
    <row r="417" spans="1:14">
      <c r="A417" s="87"/>
      <c r="B417" s="28"/>
      <c r="C417" s="28"/>
      <c r="D417" s="28" t="s">
        <v>273</v>
      </c>
      <c r="E417" s="139"/>
      <c r="F417" s="28"/>
      <c r="G417" s="28"/>
      <c r="H417" s="28"/>
      <c r="I417" s="28"/>
      <c r="J417" s="28"/>
      <c r="K417" s="28"/>
      <c r="L417" s="28"/>
      <c r="M417" s="28"/>
      <c r="N417" s="79"/>
    </row>
    <row r="418" spans="1:14">
      <c r="A418" s="87"/>
      <c r="B418" s="28"/>
      <c r="C418" s="28"/>
      <c r="D418" s="28" t="s">
        <v>274</v>
      </c>
      <c r="E418" s="139"/>
      <c r="F418" s="28"/>
      <c r="G418" s="28"/>
      <c r="H418" s="140" t="s">
        <v>324</v>
      </c>
      <c r="I418" s="39"/>
      <c r="J418" s="39"/>
      <c r="K418" s="28"/>
      <c r="L418" s="28" t="s">
        <v>220</v>
      </c>
      <c r="M418" s="28"/>
      <c r="N418" s="79"/>
    </row>
    <row r="419" spans="1:14" ht="12.75" customHeight="1">
      <c r="A419" s="87"/>
      <c r="B419" s="28"/>
      <c r="C419" s="28"/>
      <c r="D419" s="28" t="s">
        <v>275</v>
      </c>
      <c r="E419" s="139"/>
      <c r="F419" s="28"/>
      <c r="G419" s="28"/>
      <c r="H419" s="259" t="str">
        <f>+"El costo del medicamento preventivo para una pollita en el mes es de $"&amp;VALUE(D422)&amp;"."</f>
        <v>El costo del medicamento preventivo para una pollita en el mes es de $0.</v>
      </c>
      <c r="I419" s="259"/>
      <c r="J419" s="259"/>
      <c r="K419" s="28"/>
      <c r="L419" s="31"/>
      <c r="M419" s="31"/>
      <c r="N419" s="82"/>
    </row>
    <row r="420" spans="1:14">
      <c r="A420" s="87"/>
      <c r="B420" s="28"/>
      <c r="C420" s="28"/>
      <c r="D420" s="28" t="s">
        <v>276</v>
      </c>
      <c r="E420" s="139"/>
      <c r="F420" s="28"/>
      <c r="G420" s="28"/>
      <c r="H420" s="259"/>
      <c r="I420" s="259"/>
      <c r="J420" s="259"/>
      <c r="K420" s="28"/>
      <c r="L420" s="31"/>
      <c r="M420" s="31"/>
      <c r="N420" s="82"/>
    </row>
    <row r="421" spans="1:14" ht="12.75" customHeight="1">
      <c r="A421" s="87"/>
      <c r="B421" s="28"/>
      <c r="C421" s="28"/>
      <c r="D421" s="28"/>
      <c r="E421" s="28"/>
      <c r="F421" s="28"/>
      <c r="G421" s="28"/>
      <c r="H421" s="259"/>
      <c r="I421" s="259"/>
      <c r="J421" s="259"/>
      <c r="K421" s="28"/>
      <c r="L421" s="31"/>
      <c r="M421" s="31"/>
      <c r="N421" s="82"/>
    </row>
    <row r="422" spans="1:14">
      <c r="A422" s="116" t="s">
        <v>296</v>
      </c>
      <c r="B422" s="93"/>
      <c r="C422" s="28" t="s">
        <v>221</v>
      </c>
      <c r="D422" s="136">
        <f>IF(SUM(E415:E420)=0,,AVERAGE(E415:E420))</f>
        <v>0</v>
      </c>
      <c r="E422" s="93"/>
      <c r="F422" s="33"/>
      <c r="G422" s="33"/>
      <c r="H422" s="259"/>
      <c r="I422" s="259"/>
      <c r="J422" s="259"/>
      <c r="K422" s="28"/>
      <c r="L422" s="31"/>
      <c r="M422" s="31"/>
      <c r="N422" s="82"/>
    </row>
    <row r="423" spans="1:14">
      <c r="A423" s="116"/>
      <c r="B423" s="93"/>
      <c r="C423" s="28"/>
      <c r="D423" s="93"/>
      <c r="E423" s="93"/>
      <c r="F423" s="33"/>
      <c r="G423" s="33"/>
      <c r="H423" s="33"/>
      <c r="I423" s="33"/>
      <c r="J423" s="33"/>
      <c r="K423" s="113"/>
      <c r="L423" s="31"/>
      <c r="M423" s="31"/>
      <c r="N423" s="82"/>
    </row>
    <row r="424" spans="1:14">
      <c r="A424" s="87"/>
      <c r="B424" s="28"/>
      <c r="C424" s="28"/>
      <c r="D424" s="182"/>
      <c r="E424" s="182"/>
      <c r="F424" s="182"/>
      <c r="G424" s="182"/>
      <c r="H424" s="182"/>
      <c r="I424" s="182"/>
      <c r="J424" s="182"/>
      <c r="K424" s="48"/>
      <c r="L424" s="31"/>
      <c r="M424" s="31"/>
      <c r="N424" s="82"/>
    </row>
    <row r="425" spans="1:14">
      <c r="A425" s="47"/>
      <c r="B425" s="28"/>
      <c r="C425" s="28"/>
      <c r="D425" s="28"/>
      <c r="E425" s="28"/>
      <c r="F425" s="45"/>
      <c r="G425" s="45"/>
      <c r="H425" s="45"/>
      <c r="I425" s="45"/>
      <c r="J425" s="45"/>
      <c r="K425" s="45"/>
      <c r="L425" s="31"/>
      <c r="M425" s="31"/>
      <c r="N425" s="82"/>
    </row>
    <row r="426" spans="1:14">
      <c r="A426" s="89" t="s">
        <v>246</v>
      </c>
      <c r="B426" s="39"/>
      <c r="C426" s="39"/>
      <c r="D426" s="28"/>
      <c r="E426" s="38"/>
      <c r="F426" s="45"/>
      <c r="G426" s="45"/>
      <c r="H426" s="45"/>
      <c r="I426" s="45"/>
      <c r="J426" s="45"/>
      <c r="K426" s="45"/>
      <c r="L426" s="39"/>
      <c r="M426" s="39"/>
      <c r="N426" s="80"/>
    </row>
    <row r="427" spans="1:14">
      <c r="A427" s="91"/>
      <c r="B427" s="39"/>
      <c r="C427" s="39"/>
      <c r="D427" s="28"/>
      <c r="E427" s="38"/>
      <c r="F427" s="33"/>
      <c r="G427" s="33"/>
      <c r="H427" s="33"/>
      <c r="I427" s="33"/>
      <c r="J427" s="33"/>
      <c r="K427" s="83"/>
      <c r="L427" s="39"/>
      <c r="M427" s="39"/>
      <c r="N427" s="80"/>
    </row>
    <row r="428" spans="1:14">
      <c r="A428" s="91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80"/>
    </row>
    <row r="429" spans="1:14">
      <c r="A429" s="88" t="s">
        <v>286</v>
      </c>
      <c r="B429" s="31"/>
      <c r="C429" s="31"/>
      <c r="D429" s="31"/>
      <c r="E429" s="28"/>
      <c r="F429" s="28"/>
      <c r="G429" s="28"/>
      <c r="H429" s="28"/>
      <c r="I429" s="28"/>
      <c r="J429" s="28"/>
      <c r="K429" s="28"/>
      <c r="L429" s="249"/>
      <c r="M429" s="249"/>
      <c r="N429" s="81"/>
    </row>
    <row r="430" spans="1:14">
      <c r="A430" s="10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185"/>
      <c r="M430" s="185"/>
      <c r="N430" s="81"/>
    </row>
    <row r="431" spans="1:14" ht="12.75" customHeight="1">
      <c r="A431" s="260" t="s">
        <v>321</v>
      </c>
      <c r="B431" s="261"/>
      <c r="C431" s="261"/>
      <c r="D431" s="262"/>
      <c r="E431" s="262"/>
      <c r="F431" s="262"/>
      <c r="G431" s="184"/>
      <c r="H431" s="184"/>
      <c r="I431" s="184"/>
      <c r="J431" s="184"/>
      <c r="K431" s="28"/>
      <c r="L431" s="45"/>
      <c r="M431" s="28"/>
      <c r="N431" s="79"/>
    </row>
    <row r="432" spans="1:14">
      <c r="A432" s="260"/>
      <c r="B432" s="261"/>
      <c r="C432" s="261"/>
      <c r="D432" s="262"/>
      <c r="E432" s="262"/>
      <c r="F432" s="262"/>
      <c r="G432" s="184"/>
      <c r="H432" s="184"/>
      <c r="I432" s="184"/>
      <c r="J432" s="184"/>
      <c r="K432" s="28"/>
      <c r="L432" s="28"/>
      <c r="M432" s="28"/>
      <c r="N432" s="79"/>
    </row>
    <row r="433" spans="1:14" ht="12.75" customHeight="1">
      <c r="A433" s="186"/>
      <c r="B433" s="187"/>
      <c r="C433" s="187"/>
      <c r="D433" s="188"/>
      <c r="E433" s="188"/>
      <c r="F433" s="188"/>
      <c r="G433" s="188"/>
      <c r="H433" s="188"/>
      <c r="I433" s="188"/>
      <c r="J433" s="188"/>
      <c r="K433" s="28"/>
      <c r="L433" s="28"/>
      <c r="M433" s="28"/>
      <c r="N433" s="79"/>
    </row>
    <row r="434" spans="1:14">
      <c r="A434" s="87"/>
      <c r="B434" s="28"/>
      <c r="C434" s="28"/>
      <c r="D434" s="28"/>
      <c r="E434" s="28" t="s">
        <v>280</v>
      </c>
      <c r="F434" s="28"/>
      <c r="G434" s="28"/>
      <c r="H434" s="28"/>
      <c r="I434" s="28"/>
      <c r="J434" s="28"/>
      <c r="K434" s="28"/>
      <c r="L434" s="28"/>
      <c r="M434" s="28"/>
      <c r="N434" s="79"/>
    </row>
    <row r="435" spans="1:14">
      <c r="A435" s="87"/>
      <c r="B435" s="28"/>
      <c r="C435" s="28"/>
      <c r="D435" s="28" t="s">
        <v>271</v>
      </c>
      <c r="E435" s="139"/>
      <c r="F435" s="28"/>
      <c r="G435" s="28"/>
      <c r="H435" s="28"/>
      <c r="I435" s="28"/>
      <c r="J435" s="28"/>
      <c r="K435" s="28"/>
      <c r="L435" s="28"/>
      <c r="M435" s="28"/>
      <c r="N435" s="79"/>
    </row>
    <row r="436" spans="1:14">
      <c r="A436" s="87"/>
      <c r="B436" s="28"/>
      <c r="C436" s="28"/>
      <c r="D436" s="28" t="s">
        <v>272</v>
      </c>
      <c r="E436" s="139"/>
      <c r="F436" s="28"/>
      <c r="G436" s="28"/>
      <c r="H436" s="28"/>
      <c r="I436" s="28"/>
      <c r="J436" s="28"/>
      <c r="K436" s="28"/>
      <c r="L436" s="28"/>
      <c r="M436" s="28"/>
      <c r="N436" s="79"/>
    </row>
    <row r="437" spans="1:14">
      <c r="A437" s="87"/>
      <c r="B437" s="28"/>
      <c r="C437" s="28"/>
      <c r="D437" s="28" t="s">
        <v>273</v>
      </c>
      <c r="E437" s="139"/>
      <c r="F437" s="28"/>
      <c r="G437" s="28"/>
      <c r="H437" s="28"/>
      <c r="I437" s="28"/>
      <c r="J437" s="28"/>
      <c r="K437" s="28"/>
      <c r="L437" s="28"/>
      <c r="M437" s="28"/>
      <c r="N437" s="79"/>
    </row>
    <row r="438" spans="1:14">
      <c r="A438" s="87"/>
      <c r="B438" s="28"/>
      <c r="C438" s="28"/>
      <c r="D438" s="28" t="s">
        <v>274</v>
      </c>
      <c r="E438" s="139"/>
      <c r="F438" s="28"/>
      <c r="G438" s="28"/>
      <c r="H438" s="140" t="s">
        <v>324</v>
      </c>
      <c r="I438" s="39"/>
      <c r="J438" s="39"/>
      <c r="K438" s="28"/>
      <c r="L438" s="28" t="s">
        <v>220</v>
      </c>
      <c r="M438" s="28"/>
      <c r="N438" s="79"/>
    </row>
    <row r="439" spans="1:14" ht="12.75" customHeight="1">
      <c r="A439" s="87"/>
      <c r="B439" s="28"/>
      <c r="C439" s="28"/>
      <c r="D439" s="28" t="s">
        <v>275</v>
      </c>
      <c r="E439" s="139"/>
      <c r="F439" s="28"/>
      <c r="G439" s="28"/>
      <c r="H439" s="259" t="str">
        <f>+"El costo del material veterinario para una pollita en el mes es de $"&amp;VALUE(D442)&amp;"."</f>
        <v>El costo del material veterinario para una pollita en el mes es de $0.</v>
      </c>
      <c r="I439" s="259"/>
      <c r="J439" s="259"/>
      <c r="K439" s="28"/>
      <c r="L439" s="31"/>
      <c r="M439" s="31"/>
      <c r="N439" s="82"/>
    </row>
    <row r="440" spans="1:14">
      <c r="A440" s="87"/>
      <c r="B440" s="28"/>
      <c r="C440" s="28"/>
      <c r="D440" s="28" t="s">
        <v>276</v>
      </c>
      <c r="E440" s="139"/>
      <c r="F440" s="28"/>
      <c r="G440" s="28"/>
      <c r="H440" s="259"/>
      <c r="I440" s="259"/>
      <c r="J440" s="259"/>
      <c r="K440" s="28"/>
      <c r="L440" s="31"/>
      <c r="M440" s="31"/>
      <c r="N440" s="82"/>
    </row>
    <row r="441" spans="1:14" ht="12.75" customHeight="1">
      <c r="A441" s="87"/>
      <c r="B441" s="28"/>
      <c r="C441" s="28"/>
      <c r="D441" s="28"/>
      <c r="E441" s="28"/>
      <c r="F441" s="28"/>
      <c r="G441" s="28"/>
      <c r="H441" s="259"/>
      <c r="I441" s="259"/>
      <c r="J441" s="259"/>
      <c r="K441" s="28"/>
      <c r="L441" s="31"/>
      <c r="M441" s="31"/>
      <c r="N441" s="82"/>
    </row>
    <row r="442" spans="1:14">
      <c r="A442" s="116" t="s">
        <v>297</v>
      </c>
      <c r="B442" s="93"/>
      <c r="C442" s="28" t="s">
        <v>221</v>
      </c>
      <c r="D442" s="136">
        <f>IF(SUM(E435:E440)=0,,AVERAGE(E435:E440))</f>
        <v>0</v>
      </c>
      <c r="E442" s="93"/>
      <c r="F442" s="33"/>
      <c r="G442" s="33"/>
      <c r="H442" s="259"/>
      <c r="I442" s="259"/>
      <c r="J442" s="259"/>
      <c r="K442" s="28"/>
      <c r="L442" s="31"/>
      <c r="M442" s="31"/>
      <c r="N442" s="82"/>
    </row>
    <row r="443" spans="1:14">
      <c r="A443" s="116"/>
      <c r="B443" s="93"/>
      <c r="C443" s="28"/>
      <c r="D443" s="93"/>
      <c r="E443" s="93"/>
      <c r="F443" s="33"/>
      <c r="G443" s="33"/>
      <c r="H443" s="33"/>
      <c r="I443" s="33"/>
      <c r="J443" s="33"/>
      <c r="K443" s="113"/>
      <c r="L443" s="31"/>
      <c r="M443" s="31"/>
      <c r="N443" s="82"/>
    </row>
    <row r="444" spans="1:14">
      <c r="A444" s="87"/>
      <c r="B444" s="28"/>
      <c r="C444" s="28"/>
      <c r="D444" s="182"/>
      <c r="E444" s="182"/>
      <c r="F444" s="182"/>
      <c r="G444" s="182"/>
      <c r="H444" s="182"/>
      <c r="I444" s="182"/>
      <c r="J444" s="182"/>
      <c r="K444" s="48"/>
      <c r="L444" s="31"/>
      <c r="M444" s="31"/>
      <c r="N444" s="82"/>
    </row>
    <row r="445" spans="1:14">
      <c r="A445" s="47"/>
      <c r="B445" s="28"/>
      <c r="C445" s="28"/>
      <c r="D445" s="28"/>
      <c r="E445" s="28"/>
      <c r="F445" s="45"/>
      <c r="G445" s="45"/>
      <c r="H445" s="45"/>
      <c r="I445" s="45"/>
      <c r="J445" s="45"/>
      <c r="K445" s="45"/>
      <c r="L445" s="31"/>
      <c r="M445" s="31"/>
      <c r="N445" s="82"/>
    </row>
    <row r="446" spans="1:14">
      <c r="A446" s="89" t="s">
        <v>246</v>
      </c>
      <c r="B446" s="39"/>
      <c r="C446" s="39"/>
      <c r="D446" s="28"/>
      <c r="E446" s="38"/>
      <c r="F446" s="45"/>
      <c r="G446" s="45"/>
      <c r="H446" s="45"/>
      <c r="I446" s="45"/>
      <c r="J446" s="45"/>
      <c r="K446" s="45"/>
      <c r="L446" s="39"/>
      <c r="M446" s="39"/>
      <c r="N446" s="80"/>
    </row>
    <row r="447" spans="1:14">
      <c r="A447" s="91"/>
      <c r="B447" s="39"/>
      <c r="C447" s="39"/>
      <c r="D447" s="28"/>
      <c r="E447" s="38"/>
      <c r="F447" s="33"/>
      <c r="G447" s="33"/>
      <c r="H447" s="33"/>
      <c r="I447" s="33"/>
      <c r="J447" s="33"/>
      <c r="K447" s="83"/>
      <c r="L447" s="39"/>
      <c r="M447" s="39"/>
      <c r="N447" s="80"/>
    </row>
    <row r="448" spans="1:14">
      <c r="A448" s="91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80"/>
    </row>
    <row r="449" spans="1:14">
      <c r="A449" s="88" t="s">
        <v>288</v>
      </c>
      <c r="B449" s="31"/>
      <c r="C449" s="31"/>
      <c r="D449" s="31"/>
      <c r="E449" s="28"/>
      <c r="F449" s="28"/>
      <c r="G449" s="28"/>
      <c r="H449" s="28"/>
      <c r="I449" s="28"/>
      <c r="J449" s="28"/>
      <c r="K449" s="28"/>
      <c r="L449" s="249"/>
      <c r="M449" s="249"/>
      <c r="N449" s="81"/>
    </row>
    <row r="450" spans="1:14">
      <c r="A450" s="10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185"/>
      <c r="M450" s="185"/>
      <c r="N450" s="81"/>
    </row>
    <row r="451" spans="1:14" ht="12.75" customHeight="1">
      <c r="A451" s="260" t="s">
        <v>322</v>
      </c>
      <c r="B451" s="261"/>
      <c r="C451" s="261"/>
      <c r="D451" s="262"/>
      <c r="E451" s="262"/>
      <c r="F451" s="262"/>
      <c r="G451" s="184"/>
      <c r="H451" s="184"/>
      <c r="I451" s="184"/>
      <c r="J451" s="184"/>
      <c r="K451" s="28"/>
      <c r="L451" s="45"/>
      <c r="M451" s="28"/>
      <c r="N451" s="79"/>
    </row>
    <row r="452" spans="1:14">
      <c r="A452" s="260"/>
      <c r="B452" s="261"/>
      <c r="C452" s="261"/>
      <c r="D452" s="262"/>
      <c r="E452" s="262"/>
      <c r="F452" s="262"/>
      <c r="G452" s="184"/>
      <c r="H452" s="184"/>
      <c r="I452" s="184"/>
      <c r="J452" s="184"/>
      <c r="K452" s="28"/>
      <c r="L452" s="28"/>
      <c r="M452" s="28"/>
      <c r="N452" s="79"/>
    </row>
    <row r="453" spans="1:14" ht="12.75" customHeight="1">
      <c r="A453" s="186"/>
      <c r="B453" s="187"/>
      <c r="C453" s="187"/>
      <c r="D453" s="188"/>
      <c r="E453" s="188"/>
      <c r="F453" s="188"/>
      <c r="G453" s="188"/>
      <c r="H453" s="188"/>
      <c r="I453" s="188"/>
      <c r="J453" s="188"/>
      <c r="K453" s="28"/>
      <c r="L453" s="28"/>
      <c r="M453" s="28"/>
      <c r="N453" s="79"/>
    </row>
    <row r="454" spans="1:14">
      <c r="A454" s="87"/>
      <c r="B454" s="28"/>
      <c r="C454" s="28"/>
      <c r="D454" s="28"/>
      <c r="E454" s="28" t="s">
        <v>289</v>
      </c>
      <c r="F454" s="28"/>
      <c r="G454" s="28"/>
      <c r="H454" s="28"/>
      <c r="I454" s="28"/>
      <c r="J454" s="28"/>
      <c r="K454" s="28"/>
      <c r="L454" s="28"/>
      <c r="M454" s="28"/>
      <c r="N454" s="79"/>
    </row>
    <row r="455" spans="1:14">
      <c r="A455" s="87"/>
      <c r="B455" s="28"/>
      <c r="C455" s="28"/>
      <c r="D455" s="28" t="s">
        <v>271</v>
      </c>
      <c r="E455" s="139"/>
      <c r="F455" s="28"/>
      <c r="G455" s="28"/>
      <c r="H455" s="28"/>
      <c r="I455" s="28"/>
      <c r="J455" s="28"/>
      <c r="K455" s="28"/>
      <c r="L455" s="28"/>
      <c r="M455" s="28"/>
      <c r="N455" s="79"/>
    </row>
    <row r="456" spans="1:14">
      <c r="A456" s="87"/>
      <c r="B456" s="28"/>
      <c r="C456" s="28"/>
      <c r="D456" s="28" t="s">
        <v>272</v>
      </c>
      <c r="E456" s="139"/>
      <c r="F456" s="28"/>
      <c r="G456" s="28"/>
      <c r="H456" s="28"/>
      <c r="I456" s="28"/>
      <c r="J456" s="28"/>
      <c r="K456" s="28"/>
      <c r="L456" s="28"/>
      <c r="M456" s="28"/>
      <c r="N456" s="79"/>
    </row>
    <row r="457" spans="1:14">
      <c r="A457" s="87"/>
      <c r="B457" s="28"/>
      <c r="C457" s="28"/>
      <c r="D457" s="28" t="s">
        <v>273</v>
      </c>
      <c r="E457" s="139"/>
      <c r="F457" s="28"/>
      <c r="G457" s="28"/>
      <c r="H457" s="28"/>
      <c r="I457" s="28"/>
      <c r="J457" s="28"/>
      <c r="K457" s="28"/>
      <c r="L457" s="28"/>
      <c r="M457" s="28"/>
      <c r="N457" s="79"/>
    </row>
    <row r="458" spans="1:14">
      <c r="A458" s="87"/>
      <c r="B458" s="28"/>
      <c r="C458" s="28"/>
      <c r="D458" s="28" t="s">
        <v>274</v>
      </c>
      <c r="E458" s="139"/>
      <c r="F458" s="28"/>
      <c r="G458" s="28"/>
      <c r="H458" s="140" t="s">
        <v>324</v>
      </c>
      <c r="I458" s="39"/>
      <c r="J458" s="39"/>
      <c r="K458" s="28"/>
      <c r="L458" s="28" t="s">
        <v>220</v>
      </c>
      <c r="M458" s="28"/>
      <c r="N458" s="79"/>
    </row>
    <row r="459" spans="1:14" ht="12.75" customHeight="1">
      <c r="A459" s="87"/>
      <c r="B459" s="28"/>
      <c r="C459" s="28"/>
      <c r="D459" s="28" t="s">
        <v>275</v>
      </c>
      <c r="E459" s="139"/>
      <c r="F459" s="28"/>
      <c r="G459" s="28"/>
      <c r="H459" s="259" t="str">
        <f>+"Los gasto directos para una pollita en el mes es de $"&amp;VALUE(D462)&amp;"."</f>
        <v>Los gasto directos para una pollita en el mes es de $0.</v>
      </c>
      <c r="I459" s="259"/>
      <c r="J459" s="259"/>
      <c r="K459" s="28"/>
      <c r="L459" s="31"/>
      <c r="M459" s="31"/>
      <c r="N459" s="82"/>
    </row>
    <row r="460" spans="1:14">
      <c r="A460" s="87"/>
      <c r="B460" s="28"/>
      <c r="C460" s="28"/>
      <c r="D460" s="28" t="s">
        <v>276</v>
      </c>
      <c r="E460" s="139"/>
      <c r="F460" s="28"/>
      <c r="G460" s="28"/>
      <c r="H460" s="259"/>
      <c r="I460" s="259"/>
      <c r="J460" s="259"/>
      <c r="K460" s="28"/>
      <c r="L460" s="31"/>
      <c r="M460" s="31"/>
      <c r="N460" s="82"/>
    </row>
    <row r="461" spans="1:14" ht="12.75" customHeight="1">
      <c r="A461" s="87"/>
      <c r="B461" s="28"/>
      <c r="C461" s="28"/>
      <c r="D461" s="28"/>
      <c r="E461" s="28"/>
      <c r="F461" s="28"/>
      <c r="G461" s="28"/>
      <c r="H461" s="259"/>
      <c r="I461" s="259"/>
      <c r="J461" s="259"/>
      <c r="K461" s="28"/>
      <c r="L461" s="31"/>
      <c r="M461" s="31"/>
      <c r="N461" s="82"/>
    </row>
    <row r="462" spans="1:14">
      <c r="A462" s="263" t="s">
        <v>288</v>
      </c>
      <c r="B462" s="264"/>
      <c r="C462" s="28" t="s">
        <v>221</v>
      </c>
      <c r="D462" s="136">
        <f>IF(SUM(E455:E460)=0,,AVERAGE(E455:E460))</f>
        <v>0</v>
      </c>
      <c r="E462" s="93"/>
      <c r="F462" s="33"/>
      <c r="G462" s="33"/>
      <c r="H462" s="259"/>
      <c r="I462" s="259"/>
      <c r="J462" s="259"/>
      <c r="K462" s="28"/>
      <c r="L462" s="31"/>
      <c r="M462" s="31"/>
      <c r="N462" s="82"/>
    </row>
    <row r="463" spans="1:14">
      <c r="A463" s="87"/>
      <c r="B463" s="28"/>
      <c r="C463" s="28"/>
      <c r="D463" s="93"/>
      <c r="E463" s="93"/>
      <c r="F463" s="33"/>
      <c r="G463" s="33"/>
      <c r="H463" s="33"/>
      <c r="I463" s="33"/>
      <c r="J463" s="33"/>
      <c r="K463" s="113"/>
      <c r="L463" s="31"/>
      <c r="M463" s="31"/>
      <c r="N463" s="82"/>
    </row>
    <row r="464" spans="1:14">
      <c r="A464" s="87"/>
      <c r="B464" s="28"/>
      <c r="C464" s="28"/>
      <c r="D464" s="182"/>
      <c r="E464" s="182"/>
      <c r="F464" s="182"/>
      <c r="G464" s="182"/>
      <c r="H464" s="182"/>
      <c r="I464" s="182"/>
      <c r="J464" s="182"/>
      <c r="K464" s="48"/>
      <c r="L464" s="31"/>
      <c r="M464" s="31"/>
      <c r="N464" s="82"/>
    </row>
    <row r="465" spans="1:14">
      <c r="A465" s="47"/>
      <c r="B465" s="28"/>
      <c r="C465" s="28"/>
      <c r="D465" s="28"/>
      <c r="E465" s="28"/>
      <c r="F465" s="45"/>
      <c r="G465" s="45"/>
      <c r="H465" s="45"/>
      <c r="I465" s="45"/>
      <c r="J465" s="45"/>
      <c r="K465" s="45"/>
      <c r="L465" s="28"/>
      <c r="M465" s="28"/>
      <c r="N465" s="79"/>
    </row>
    <row r="466" spans="1:14">
      <c r="A466" s="89" t="s">
        <v>246</v>
      </c>
      <c r="B466" s="39"/>
      <c r="C466" s="39"/>
      <c r="D466" s="28"/>
      <c r="E466" s="38"/>
      <c r="F466" s="45"/>
      <c r="G466" s="45"/>
      <c r="H466" s="45"/>
      <c r="I466" s="45"/>
      <c r="J466" s="45"/>
      <c r="K466" s="45"/>
      <c r="L466" s="39"/>
      <c r="M466" s="39"/>
      <c r="N466" s="80"/>
    </row>
    <row r="467" spans="1:14">
      <c r="A467" s="91"/>
      <c r="B467" s="39"/>
      <c r="C467" s="39"/>
      <c r="D467" s="28"/>
      <c r="E467" s="38"/>
      <c r="F467" s="33"/>
      <c r="G467" s="33"/>
      <c r="H467" s="33"/>
      <c r="I467" s="33"/>
      <c r="J467" s="33"/>
      <c r="K467" s="83"/>
      <c r="L467" s="39"/>
      <c r="M467" s="39"/>
      <c r="N467" s="80"/>
    </row>
    <row r="468" spans="1:14">
      <c r="A468" s="91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80"/>
    </row>
    <row r="469" spans="1:14">
      <c r="A469" s="88" t="s">
        <v>290</v>
      </c>
      <c r="B469" s="31"/>
      <c r="C469" s="31"/>
      <c r="D469" s="31"/>
      <c r="E469" s="28"/>
      <c r="F469" s="28"/>
      <c r="G469" s="28"/>
      <c r="H469" s="28"/>
      <c r="I469" s="28"/>
      <c r="J469" s="28"/>
      <c r="K469" s="28"/>
      <c r="L469" s="249"/>
      <c r="M469" s="249"/>
      <c r="N469" s="81"/>
    </row>
    <row r="470" spans="1:14">
      <c r="A470" s="10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185"/>
      <c r="M470" s="185"/>
      <c r="N470" s="81"/>
    </row>
    <row r="471" spans="1:14" ht="12.75" customHeight="1">
      <c r="A471" s="260" t="s">
        <v>323</v>
      </c>
      <c r="B471" s="261"/>
      <c r="C471" s="261"/>
      <c r="D471" s="262"/>
      <c r="E471" s="262"/>
      <c r="F471" s="262"/>
      <c r="G471" s="184"/>
      <c r="H471" s="184"/>
      <c r="I471" s="184"/>
      <c r="J471" s="184"/>
      <c r="K471" s="28"/>
      <c r="L471" s="28"/>
      <c r="M471" s="28"/>
      <c r="N471" s="79"/>
    </row>
    <row r="472" spans="1:14">
      <c r="A472" s="260"/>
      <c r="B472" s="261"/>
      <c r="C472" s="261"/>
      <c r="D472" s="262"/>
      <c r="E472" s="262"/>
      <c r="F472" s="262"/>
      <c r="G472" s="184"/>
      <c r="H472" s="184"/>
      <c r="I472" s="184"/>
      <c r="J472" s="184"/>
      <c r="K472" s="28"/>
      <c r="L472" s="28"/>
      <c r="M472" s="28"/>
      <c r="N472" s="79"/>
    </row>
    <row r="473" spans="1:14">
      <c r="A473" s="186"/>
      <c r="B473" s="187"/>
      <c r="C473" s="187"/>
      <c r="D473" s="188"/>
      <c r="E473" s="188"/>
      <c r="F473" s="188"/>
      <c r="G473" s="188"/>
      <c r="H473" s="188"/>
      <c r="I473" s="188"/>
      <c r="J473" s="188"/>
      <c r="K473" s="28"/>
      <c r="L473" s="28"/>
      <c r="M473" s="28"/>
      <c r="N473" s="79"/>
    </row>
    <row r="474" spans="1:14">
      <c r="A474" s="87"/>
      <c r="B474" s="28"/>
      <c r="C474" s="28"/>
      <c r="D474" s="28"/>
      <c r="E474" s="28" t="s">
        <v>291</v>
      </c>
      <c r="F474" s="28"/>
      <c r="G474" s="28"/>
      <c r="H474" s="28"/>
      <c r="I474" s="28"/>
      <c r="J474" s="28"/>
      <c r="K474" s="28"/>
      <c r="L474" s="28"/>
      <c r="M474" s="28"/>
      <c r="N474" s="79"/>
    </row>
    <row r="475" spans="1:14">
      <c r="A475" s="87"/>
      <c r="B475" s="28"/>
      <c r="C475" s="28"/>
      <c r="D475" s="28" t="s">
        <v>271</v>
      </c>
      <c r="E475" s="139"/>
      <c r="F475" s="28"/>
      <c r="G475" s="28"/>
      <c r="H475" s="28"/>
      <c r="I475" s="28"/>
      <c r="J475" s="28"/>
      <c r="K475" s="28"/>
      <c r="L475" s="28"/>
      <c r="M475" s="28"/>
      <c r="N475" s="79"/>
    </row>
    <row r="476" spans="1:14">
      <c r="A476" s="87"/>
      <c r="B476" s="28"/>
      <c r="C476" s="28"/>
      <c r="D476" s="28" t="s">
        <v>272</v>
      </c>
      <c r="E476" s="139"/>
      <c r="F476" s="28"/>
      <c r="G476" s="28"/>
      <c r="H476" s="28"/>
      <c r="I476" s="28"/>
      <c r="J476" s="28"/>
      <c r="K476" s="28"/>
      <c r="L476" s="28" t="s">
        <v>220</v>
      </c>
      <c r="M476" s="28"/>
      <c r="N476" s="79"/>
    </row>
    <row r="477" spans="1:14">
      <c r="A477" s="87"/>
      <c r="B477" s="28"/>
      <c r="C477" s="28"/>
      <c r="D477" s="28" t="s">
        <v>273</v>
      </c>
      <c r="E477" s="139"/>
      <c r="F477" s="28"/>
      <c r="G477" s="28"/>
      <c r="H477" s="28"/>
      <c r="I477" s="28"/>
      <c r="J477" s="28"/>
      <c r="K477" s="28"/>
      <c r="L477" s="31"/>
      <c r="M477" s="31"/>
      <c r="N477" s="82"/>
    </row>
    <row r="478" spans="1:14">
      <c r="A478" s="87"/>
      <c r="B478" s="28"/>
      <c r="C478" s="28"/>
      <c r="D478" s="28" t="s">
        <v>274</v>
      </c>
      <c r="E478" s="139"/>
      <c r="F478" s="28"/>
      <c r="G478" s="28"/>
      <c r="H478" s="140" t="s">
        <v>324</v>
      </c>
      <c r="I478" s="39"/>
      <c r="J478" s="39"/>
      <c r="K478" s="28"/>
      <c r="L478" s="31"/>
      <c r="M478" s="31"/>
      <c r="N478" s="82"/>
    </row>
    <row r="479" spans="1:14" ht="12.75" customHeight="1">
      <c r="A479" s="87"/>
      <c r="B479" s="28"/>
      <c r="C479" s="28"/>
      <c r="D479" s="28" t="s">
        <v>275</v>
      </c>
      <c r="E479" s="139"/>
      <c r="F479" s="28"/>
      <c r="G479" s="28"/>
      <c r="H479" s="259" t="str">
        <f>+"Los sueldos y prestaciones para una pollita en el mes es de $"&amp;VALUE(D482)&amp;"."</f>
        <v>Los sueldos y prestaciones para una pollita en el mes es de $0.</v>
      </c>
      <c r="I479" s="259"/>
      <c r="J479" s="259"/>
      <c r="K479" s="28"/>
      <c r="L479" s="31"/>
      <c r="M479" s="31"/>
      <c r="N479" s="82"/>
    </row>
    <row r="480" spans="1:14">
      <c r="A480" s="87"/>
      <c r="B480" s="28"/>
      <c r="C480" s="28"/>
      <c r="D480" s="28" t="s">
        <v>276</v>
      </c>
      <c r="E480" s="139"/>
      <c r="F480" s="28"/>
      <c r="G480" s="28"/>
      <c r="H480" s="259"/>
      <c r="I480" s="259"/>
      <c r="J480" s="259"/>
      <c r="K480" s="28"/>
      <c r="L480" s="31"/>
      <c r="M480" s="31"/>
      <c r="N480" s="82"/>
    </row>
    <row r="481" spans="1:14">
      <c r="A481" s="87"/>
      <c r="B481" s="28"/>
      <c r="C481" s="28"/>
      <c r="D481" s="28"/>
      <c r="E481" s="28"/>
      <c r="F481" s="28"/>
      <c r="G481" s="28"/>
      <c r="H481" s="259"/>
      <c r="I481" s="259"/>
      <c r="J481" s="259"/>
      <c r="K481" s="28"/>
      <c r="L481" s="31"/>
      <c r="M481" s="31"/>
      <c r="N481" s="82"/>
    </row>
    <row r="482" spans="1:14">
      <c r="A482" s="263" t="s">
        <v>290</v>
      </c>
      <c r="B482" s="264"/>
      <c r="C482" s="28" t="s">
        <v>221</v>
      </c>
      <c r="D482" s="136">
        <f>IF(SUM(E475:E480)=0,,AVERAGE(E475:E480))</f>
        <v>0</v>
      </c>
      <c r="E482" s="93"/>
      <c r="F482" s="33"/>
      <c r="G482" s="33"/>
      <c r="H482" s="259"/>
      <c r="I482" s="259"/>
      <c r="J482" s="259"/>
      <c r="K482" s="28"/>
      <c r="L482" s="31"/>
      <c r="M482" s="31"/>
      <c r="N482" s="82"/>
    </row>
    <row r="483" spans="1:14">
      <c r="A483" s="116"/>
      <c r="B483" s="93"/>
      <c r="C483" s="28"/>
      <c r="D483" s="93"/>
      <c r="E483" s="93"/>
      <c r="F483" s="33"/>
      <c r="G483" s="33"/>
      <c r="H483" s="33"/>
      <c r="I483" s="33"/>
      <c r="J483" s="33"/>
      <c r="K483" s="113"/>
      <c r="L483" s="28"/>
      <c r="M483" s="28"/>
      <c r="N483" s="79"/>
    </row>
    <row r="484" spans="1:14">
      <c r="A484" s="87"/>
      <c r="B484" s="28"/>
      <c r="C484" s="28"/>
      <c r="D484" s="182"/>
      <c r="E484" s="182"/>
      <c r="F484" s="182"/>
      <c r="G484" s="182"/>
      <c r="H484" s="182"/>
      <c r="I484" s="182"/>
      <c r="J484" s="182"/>
      <c r="K484" s="48"/>
      <c r="L484" s="28"/>
      <c r="M484" s="28"/>
      <c r="N484" s="79"/>
    </row>
    <row r="485" spans="1:14">
      <c r="A485" s="47"/>
      <c r="B485" s="28"/>
      <c r="C485" s="28"/>
      <c r="D485" s="28"/>
      <c r="E485" s="28"/>
      <c r="F485" s="45"/>
      <c r="G485" s="45"/>
      <c r="H485" s="45"/>
      <c r="I485" s="45"/>
      <c r="J485" s="45"/>
      <c r="K485" s="45"/>
      <c r="L485" s="28"/>
      <c r="M485" s="28"/>
      <c r="N485" s="79"/>
    </row>
    <row r="486" spans="1:14">
      <c r="A486" s="89" t="s">
        <v>246</v>
      </c>
      <c r="B486" s="39"/>
      <c r="C486" s="39"/>
      <c r="D486" s="28"/>
      <c r="E486" s="38"/>
      <c r="F486" s="45"/>
      <c r="G486" s="45"/>
      <c r="H486" s="45"/>
      <c r="I486" s="45"/>
      <c r="J486" s="45"/>
      <c r="K486" s="45"/>
      <c r="L486" s="39"/>
      <c r="M486" s="39"/>
      <c r="N486" s="80"/>
    </row>
    <row r="487" spans="1:14">
      <c r="A487" s="91"/>
      <c r="B487" s="39"/>
      <c r="C487" s="39"/>
      <c r="D487" s="28"/>
      <c r="E487" s="38"/>
      <c r="F487" s="33"/>
      <c r="G487" s="33"/>
      <c r="H487" s="33"/>
      <c r="I487" s="33"/>
      <c r="J487" s="33"/>
      <c r="K487" s="83"/>
      <c r="L487" s="39"/>
      <c r="M487" s="39"/>
      <c r="N487" s="80"/>
    </row>
    <row r="488" spans="1:14">
      <c r="A488" s="98"/>
      <c r="B488" s="85"/>
      <c r="C488" s="85"/>
      <c r="D488" s="31"/>
      <c r="E488" s="128"/>
      <c r="F488" s="46"/>
      <c r="G488" s="46"/>
      <c r="H488" s="46"/>
      <c r="I488" s="46"/>
      <c r="J488" s="46"/>
      <c r="K488" s="129"/>
      <c r="L488" s="85"/>
      <c r="M488" s="85"/>
      <c r="N488" s="86"/>
    </row>
    <row r="489" spans="1:14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1"/>
    </row>
    <row r="490" spans="1:14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1"/>
    </row>
    <row r="491" spans="1:14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1"/>
    </row>
    <row r="492" spans="1:14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1"/>
    </row>
    <row r="493" spans="1:14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1"/>
    </row>
    <row r="494" spans="1:1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1"/>
    </row>
    <row r="495" spans="1:14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1"/>
    </row>
    <row r="496" spans="1:14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1"/>
    </row>
    <row r="497" spans="1:14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1"/>
    </row>
    <row r="498" spans="1:14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1"/>
    </row>
    <row r="499" spans="1:14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1"/>
    </row>
    <row r="500" spans="1:14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1"/>
    </row>
    <row r="501" spans="1:14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1"/>
    </row>
    <row r="502" spans="1:14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1"/>
    </row>
    <row r="503" spans="1:14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1"/>
    </row>
    <row r="504" spans="1:1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1"/>
    </row>
    <row r="505" spans="1:14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1"/>
    </row>
    <row r="506" spans="1:14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1"/>
    </row>
    <row r="507" spans="1:14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1"/>
    </row>
    <row r="508" spans="1:14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1"/>
    </row>
    <row r="509" spans="1:14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1"/>
    </row>
    <row r="510" spans="1:14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1"/>
    </row>
    <row r="511" spans="1:14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1"/>
    </row>
    <row r="512" spans="1:14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1"/>
    </row>
    <row r="513" spans="1:14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1"/>
    </row>
    <row r="514" spans="1: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1"/>
    </row>
    <row r="515" spans="1:14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1"/>
    </row>
    <row r="516" spans="1:14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1"/>
    </row>
    <row r="517" spans="1:14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1"/>
    </row>
    <row r="518" spans="1:14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1"/>
    </row>
    <row r="519" spans="1:14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1"/>
    </row>
    <row r="520" spans="1:14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1"/>
    </row>
    <row r="521" spans="1:14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1"/>
    </row>
    <row r="522" spans="1:14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1"/>
    </row>
    <row r="523" spans="1:14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1"/>
    </row>
    <row r="524" spans="1:1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1"/>
    </row>
    <row r="525" spans="1:14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1"/>
    </row>
    <row r="526" spans="1:14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1"/>
    </row>
    <row r="527" spans="1:14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1"/>
    </row>
    <row r="528" spans="1:14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1"/>
    </row>
    <row r="529" spans="1:14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1"/>
    </row>
    <row r="530" spans="1:14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1"/>
    </row>
    <row r="531" spans="1:14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1"/>
    </row>
    <row r="532" spans="1:14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1"/>
    </row>
    <row r="533" spans="1:14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1"/>
    </row>
    <row r="534" spans="1:1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1"/>
    </row>
    <row r="535" spans="1:14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1"/>
    </row>
    <row r="536" spans="1:14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1"/>
    </row>
    <row r="537" spans="1:14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1"/>
    </row>
    <row r="538" spans="1:14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1"/>
    </row>
    <row r="539" spans="1:14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1"/>
    </row>
    <row r="540" spans="1:14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1"/>
    </row>
    <row r="541" spans="1:14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1"/>
    </row>
    <row r="542" spans="1:14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1"/>
    </row>
    <row r="543" spans="1:14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1"/>
    </row>
    <row r="544" spans="1:1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1"/>
    </row>
    <row r="545" spans="1:14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1"/>
    </row>
    <row r="546" spans="1:14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1"/>
    </row>
    <row r="547" spans="1:14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1"/>
    </row>
    <row r="548" spans="1:14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1"/>
    </row>
    <row r="549" spans="1:14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1"/>
    </row>
    <row r="550" spans="1:14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1"/>
    </row>
    <row r="551" spans="1:14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1"/>
    </row>
    <row r="552" spans="1:14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1"/>
    </row>
    <row r="553" spans="1:14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1"/>
    </row>
    <row r="554" spans="1:1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1"/>
    </row>
    <row r="555" spans="1:14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1"/>
    </row>
    <row r="556" spans="1:14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1"/>
    </row>
    <row r="557" spans="1:14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1"/>
    </row>
    <row r="558" spans="1:14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1"/>
    </row>
    <row r="559" spans="1:14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1"/>
    </row>
    <row r="560" spans="1:14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1"/>
    </row>
    <row r="561" spans="1:14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1"/>
    </row>
    <row r="562" spans="1:14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1"/>
    </row>
    <row r="563" spans="1:14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1"/>
    </row>
    <row r="564" spans="1:1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1"/>
    </row>
    <row r="565" spans="1:14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1"/>
    </row>
    <row r="566" spans="1:14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1"/>
    </row>
    <row r="567" spans="1:14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1"/>
    </row>
    <row r="568" spans="1:14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1"/>
    </row>
    <row r="569" spans="1:14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1"/>
    </row>
    <row r="570" spans="1:14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1"/>
    </row>
    <row r="571" spans="1:14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1"/>
    </row>
    <row r="572" spans="1:14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1"/>
    </row>
    <row r="573" spans="1:14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1"/>
    </row>
    <row r="574" spans="1:1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1"/>
    </row>
    <row r="575" spans="1:14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1"/>
    </row>
    <row r="576" spans="1:14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1"/>
    </row>
    <row r="577" spans="1:14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1"/>
    </row>
    <row r="578" spans="1:14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1"/>
    </row>
    <row r="579" spans="1:14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1"/>
    </row>
    <row r="580" spans="1:14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1"/>
    </row>
    <row r="581" spans="1:14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1"/>
    </row>
    <row r="582" spans="1:14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1"/>
    </row>
    <row r="583" spans="1:14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1"/>
    </row>
    <row r="584" spans="1:1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1"/>
    </row>
    <row r="585" spans="1:14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1"/>
    </row>
    <row r="586" spans="1:14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1"/>
    </row>
    <row r="587" spans="1:14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1"/>
    </row>
    <row r="588" spans="1:14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1"/>
    </row>
    <row r="589" spans="1:14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1"/>
    </row>
    <row r="590" spans="1:14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1"/>
    </row>
    <row r="591" spans="1:14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1"/>
    </row>
    <row r="592" spans="1:14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1"/>
    </row>
    <row r="593" spans="1:14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1"/>
    </row>
    <row r="594" spans="1:1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1"/>
    </row>
    <row r="595" spans="1:14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1"/>
    </row>
    <row r="596" spans="1:14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1"/>
    </row>
    <row r="597" spans="1:14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1"/>
    </row>
    <row r="598" spans="1:14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1"/>
    </row>
    <row r="599" spans="1:14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1"/>
    </row>
    <row r="600" spans="1:14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1"/>
    </row>
    <row r="601" spans="1:14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1"/>
    </row>
    <row r="602" spans="1:14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1"/>
    </row>
    <row r="603" spans="1:14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1"/>
    </row>
    <row r="604" spans="1:1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1"/>
    </row>
    <row r="605" spans="1:14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1"/>
    </row>
    <row r="606" spans="1:14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1"/>
    </row>
    <row r="607" spans="1:14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1"/>
    </row>
    <row r="608" spans="1:14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1"/>
    </row>
    <row r="609" spans="1:14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1"/>
    </row>
    <row r="610" spans="1:14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1"/>
    </row>
    <row r="611" spans="1:14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1"/>
    </row>
    <row r="612" spans="1:14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1"/>
    </row>
    <row r="613" spans="1:14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1"/>
    </row>
    <row r="614" spans="1: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1"/>
    </row>
    <row r="615" spans="1:14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1"/>
    </row>
    <row r="616" spans="1:14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1"/>
    </row>
    <row r="617" spans="1:14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1"/>
    </row>
    <row r="618" spans="1:14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1"/>
    </row>
    <row r="619" spans="1:14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1"/>
    </row>
    <row r="620" spans="1:14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1"/>
    </row>
    <row r="621" spans="1:14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1"/>
    </row>
    <row r="622" spans="1:14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1"/>
    </row>
    <row r="623" spans="1:14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1"/>
    </row>
    <row r="624" spans="1:1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1"/>
    </row>
    <row r="625" spans="1:14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1"/>
    </row>
    <row r="626" spans="1:14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1"/>
    </row>
    <row r="627" spans="1:14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1"/>
    </row>
    <row r="628" spans="1:14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1"/>
    </row>
    <row r="629" spans="1:14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1"/>
    </row>
    <row r="630" spans="1:14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1"/>
    </row>
    <row r="631" spans="1:14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1"/>
    </row>
    <row r="632" spans="1:14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1"/>
    </row>
    <row r="633" spans="1:14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1"/>
    </row>
    <row r="634" spans="1:1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1"/>
    </row>
    <row r="635" spans="1:14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1"/>
    </row>
    <row r="636" spans="1:14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1"/>
    </row>
    <row r="637" spans="1:14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1"/>
    </row>
    <row r="638" spans="1:14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1"/>
    </row>
    <row r="639" spans="1:14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1"/>
    </row>
    <row r="640" spans="1:14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1"/>
    </row>
    <row r="641" spans="1:14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1"/>
    </row>
    <row r="642" spans="1:14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1"/>
    </row>
    <row r="643" spans="1:14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1"/>
    </row>
    <row r="644" spans="1:1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1"/>
    </row>
    <row r="645" spans="1:14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1"/>
    </row>
    <row r="646" spans="1:14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1"/>
    </row>
    <row r="647" spans="1:14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1"/>
    </row>
    <row r="648" spans="1:14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1"/>
    </row>
    <row r="649" spans="1:14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1"/>
    </row>
    <row r="650" spans="1:14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1"/>
    </row>
    <row r="651" spans="1:14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1"/>
    </row>
    <row r="652" spans="1:14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1"/>
    </row>
    <row r="653" spans="1:14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1"/>
    </row>
    <row r="654" spans="1:1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1"/>
    </row>
    <row r="655" spans="1:14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1"/>
    </row>
    <row r="656" spans="1:14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1"/>
    </row>
    <row r="657" spans="1:14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1"/>
    </row>
    <row r="658" spans="1:14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1"/>
    </row>
    <row r="659" spans="1:14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1"/>
    </row>
    <row r="660" spans="1:14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1"/>
    </row>
    <row r="661" spans="1:14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1"/>
    </row>
    <row r="662" spans="1:14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1"/>
    </row>
    <row r="663" spans="1:14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1"/>
    </row>
    <row r="664" spans="1:1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1"/>
    </row>
    <row r="665" spans="1:14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1"/>
    </row>
    <row r="666" spans="1:14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1"/>
    </row>
    <row r="667" spans="1:14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1"/>
    </row>
    <row r="668" spans="1:14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1"/>
    </row>
    <row r="669" spans="1:14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1"/>
    </row>
    <row r="670" spans="1:14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1"/>
    </row>
    <row r="671" spans="1:14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1"/>
    </row>
    <row r="672" spans="1:14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1"/>
    </row>
    <row r="673" spans="1:14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1"/>
    </row>
    <row r="674" spans="1:1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1"/>
    </row>
    <row r="675" spans="1:14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1"/>
    </row>
    <row r="676" spans="1:14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1"/>
    </row>
    <row r="677" spans="1:14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1"/>
    </row>
    <row r="678" spans="1:14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1"/>
    </row>
    <row r="679" spans="1:14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1"/>
    </row>
    <row r="680" spans="1:14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1"/>
    </row>
    <row r="681" spans="1:14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1"/>
    </row>
    <row r="682" spans="1:14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1"/>
    </row>
    <row r="683" spans="1:14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1"/>
    </row>
    <row r="684" spans="1:1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1"/>
    </row>
    <row r="685" spans="1:14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1"/>
    </row>
    <row r="686" spans="1:14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1"/>
    </row>
    <row r="687" spans="1:14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1"/>
    </row>
    <row r="688" spans="1:14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1"/>
    </row>
    <row r="689" spans="1:14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1"/>
    </row>
    <row r="690" spans="1:14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1"/>
    </row>
    <row r="691" spans="1:14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1"/>
    </row>
    <row r="692" spans="1:14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1"/>
    </row>
    <row r="693" spans="1:14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1"/>
    </row>
    <row r="694" spans="1:1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1"/>
    </row>
    <row r="695" spans="1:14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1"/>
    </row>
    <row r="696" spans="1:14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1"/>
    </row>
    <row r="697" spans="1:14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1"/>
    </row>
    <row r="698" spans="1:14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1"/>
    </row>
    <row r="699" spans="1:14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1"/>
    </row>
    <row r="700" spans="1:14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1"/>
    </row>
    <row r="701" spans="1:14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1"/>
    </row>
    <row r="702" spans="1:14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1"/>
    </row>
    <row r="703" spans="1:14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1"/>
    </row>
    <row r="704" spans="1:1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1"/>
    </row>
    <row r="705" spans="1:14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1"/>
    </row>
    <row r="706" spans="1:14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1"/>
    </row>
    <row r="707" spans="1:14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1"/>
    </row>
    <row r="708" spans="1:14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1"/>
    </row>
    <row r="709" spans="1:14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1"/>
    </row>
    <row r="710" spans="1:14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1"/>
    </row>
    <row r="711" spans="1:14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1"/>
    </row>
    <row r="712" spans="1:14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1"/>
    </row>
    <row r="713" spans="1:14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1"/>
    </row>
    <row r="714" spans="1: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1"/>
    </row>
    <row r="715" spans="1:14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1"/>
    </row>
    <row r="716" spans="1:14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1"/>
    </row>
    <row r="717" spans="1:14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1"/>
    </row>
    <row r="718" spans="1:14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1"/>
    </row>
    <row r="719" spans="1:14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1"/>
    </row>
    <row r="720" spans="1:14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1"/>
    </row>
    <row r="721" spans="1:14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1"/>
    </row>
    <row r="722" spans="1:14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1"/>
    </row>
    <row r="723" spans="1:14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1"/>
    </row>
    <row r="724" spans="1:1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1"/>
    </row>
    <row r="725" spans="1:14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1"/>
    </row>
    <row r="726" spans="1:14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1"/>
    </row>
    <row r="727" spans="1:14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1"/>
    </row>
    <row r="728" spans="1:14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1"/>
    </row>
    <row r="729" spans="1:14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1"/>
    </row>
    <row r="730" spans="1:14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1"/>
    </row>
    <row r="731" spans="1:14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1"/>
    </row>
    <row r="732" spans="1:14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1"/>
    </row>
    <row r="733" spans="1:14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1"/>
    </row>
    <row r="734" spans="1:1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1"/>
    </row>
    <row r="735" spans="1:14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1"/>
    </row>
    <row r="736" spans="1:14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1"/>
    </row>
    <row r="737" spans="1:14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1"/>
    </row>
    <row r="738" spans="1:14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1"/>
    </row>
    <row r="739" spans="1:14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1"/>
    </row>
    <row r="740" spans="1:14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1"/>
    </row>
    <row r="741" spans="1:14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1"/>
    </row>
    <row r="742" spans="1:14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1"/>
    </row>
    <row r="743" spans="1:14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1"/>
    </row>
    <row r="744" spans="1:1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1"/>
    </row>
    <row r="745" spans="1:14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1"/>
    </row>
    <row r="746" spans="1:14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1"/>
    </row>
    <row r="747" spans="1:14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1"/>
    </row>
    <row r="748" spans="1:14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1"/>
    </row>
    <row r="749" spans="1:14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1"/>
    </row>
    <row r="750" spans="1:14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1"/>
    </row>
    <row r="751" spans="1:14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1"/>
    </row>
    <row r="752" spans="1:14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1"/>
    </row>
    <row r="753" spans="1:14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1"/>
    </row>
    <row r="754" spans="1:1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1"/>
    </row>
    <row r="755" spans="1:14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1"/>
    </row>
    <row r="756" spans="1:14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1"/>
    </row>
    <row r="757" spans="1:14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1"/>
    </row>
    <row r="758" spans="1:14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1"/>
    </row>
    <row r="759" spans="1:14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1"/>
    </row>
    <row r="760" spans="1:14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1"/>
    </row>
    <row r="761" spans="1:14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1"/>
    </row>
    <row r="762" spans="1:14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1"/>
    </row>
    <row r="763" spans="1:14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1"/>
    </row>
    <row r="764" spans="1:1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1"/>
    </row>
    <row r="765" spans="1:14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1"/>
    </row>
    <row r="766" spans="1:14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1"/>
    </row>
    <row r="767" spans="1:14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1"/>
    </row>
    <row r="768" spans="1:14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1"/>
    </row>
    <row r="769" spans="1:14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1"/>
    </row>
    <row r="770" spans="1:14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1"/>
    </row>
    <row r="771" spans="1:14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1"/>
    </row>
    <row r="772" spans="1:14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1"/>
    </row>
    <row r="773" spans="1:14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1"/>
    </row>
    <row r="774" spans="1:1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1"/>
    </row>
    <row r="775" spans="1:14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1"/>
    </row>
    <row r="776" spans="1:14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1"/>
    </row>
    <row r="777" spans="1:14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1"/>
    </row>
    <row r="778" spans="1:14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1"/>
    </row>
    <row r="779" spans="1:14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1"/>
    </row>
    <row r="780" spans="1:14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1"/>
    </row>
    <row r="781" spans="1:14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1"/>
    </row>
    <row r="782" spans="1:14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1"/>
    </row>
    <row r="783" spans="1:14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1"/>
    </row>
    <row r="784" spans="1:1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1"/>
    </row>
    <row r="785" spans="1:14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1"/>
    </row>
    <row r="786" spans="1:14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1"/>
    </row>
    <row r="787" spans="1:14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1"/>
    </row>
    <row r="788" spans="1:14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1"/>
    </row>
    <row r="789" spans="1:14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1"/>
    </row>
    <row r="790" spans="1:14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1"/>
    </row>
    <row r="791" spans="1:14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1"/>
    </row>
    <row r="792" spans="1:14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1"/>
    </row>
    <row r="793" spans="1:14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1"/>
    </row>
    <row r="794" spans="1:1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1"/>
    </row>
    <row r="795" spans="1:14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1"/>
    </row>
    <row r="796" spans="1:14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1"/>
    </row>
    <row r="797" spans="1:14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1"/>
    </row>
    <row r="798" spans="1:14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1"/>
    </row>
    <row r="799" spans="1:14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1"/>
    </row>
    <row r="800" spans="1:14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1"/>
    </row>
    <row r="801" spans="1:14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1"/>
    </row>
    <row r="802" spans="1:14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1"/>
    </row>
    <row r="803" spans="1:14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1"/>
    </row>
    <row r="804" spans="1:1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1"/>
    </row>
    <row r="805" spans="1:14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1"/>
    </row>
    <row r="806" spans="1:14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1"/>
    </row>
    <row r="807" spans="1:14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1"/>
    </row>
    <row r="808" spans="1:14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1"/>
    </row>
    <row r="809" spans="1:14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1"/>
    </row>
    <row r="810" spans="1:14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1"/>
    </row>
    <row r="811" spans="1:14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1"/>
    </row>
    <row r="812" spans="1:14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1"/>
    </row>
    <row r="813" spans="1:14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1"/>
    </row>
    <row r="814" spans="1: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1"/>
    </row>
    <row r="815" spans="1:14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1"/>
    </row>
    <row r="816" spans="1:14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1"/>
    </row>
    <row r="817" spans="1:14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1"/>
    </row>
    <row r="818" spans="1:14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1"/>
    </row>
    <row r="819" spans="1:14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1"/>
    </row>
    <row r="820" spans="1:14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1"/>
    </row>
    <row r="821" spans="1:14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1"/>
    </row>
    <row r="822" spans="1:14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1"/>
    </row>
    <row r="823" spans="1:14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1"/>
    </row>
    <row r="824" spans="1:1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1"/>
    </row>
    <row r="825" spans="1:14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1"/>
    </row>
    <row r="826" spans="1:14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1"/>
    </row>
    <row r="827" spans="1:14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1"/>
    </row>
    <row r="828" spans="1:14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1"/>
    </row>
    <row r="829" spans="1:14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1"/>
    </row>
    <row r="830" spans="1:14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1"/>
    </row>
    <row r="831" spans="1:14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1"/>
    </row>
    <row r="832" spans="1:14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1"/>
    </row>
    <row r="833" spans="1:14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1"/>
    </row>
    <row r="834" spans="1:1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1"/>
    </row>
    <row r="835" spans="1:14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1"/>
    </row>
    <row r="836" spans="1:14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1"/>
    </row>
    <row r="837" spans="1:14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1"/>
    </row>
    <row r="838" spans="1:14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1"/>
    </row>
    <row r="839" spans="1:14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1"/>
    </row>
    <row r="840" spans="1:14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1"/>
    </row>
    <row r="841" spans="1:14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1"/>
    </row>
    <row r="842" spans="1:14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1"/>
    </row>
    <row r="843" spans="1:14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1"/>
    </row>
    <row r="844" spans="1:1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1"/>
    </row>
    <row r="845" spans="1:14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1"/>
    </row>
    <row r="846" spans="1:14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1"/>
    </row>
    <row r="847" spans="1:14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1"/>
    </row>
    <row r="848" spans="1:14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1"/>
    </row>
    <row r="849" spans="1:14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1"/>
    </row>
    <row r="850" spans="1:14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1"/>
    </row>
    <row r="851" spans="1:14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1"/>
    </row>
    <row r="852" spans="1:14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1"/>
    </row>
    <row r="853" spans="1:14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1"/>
    </row>
    <row r="854" spans="1:1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1"/>
    </row>
    <row r="855" spans="1:14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1"/>
    </row>
    <row r="856" spans="1:14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1"/>
    </row>
    <row r="857" spans="1:14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1"/>
    </row>
    <row r="858" spans="1:14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1"/>
    </row>
    <row r="859" spans="1:14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1"/>
    </row>
    <row r="860" spans="1:14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1"/>
    </row>
    <row r="861" spans="1:14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1"/>
    </row>
    <row r="862" spans="1:14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1"/>
    </row>
    <row r="863" spans="1:14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1"/>
    </row>
    <row r="864" spans="1:1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1"/>
    </row>
    <row r="865" spans="1:14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1"/>
    </row>
    <row r="866" spans="1:14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1"/>
    </row>
    <row r="867" spans="1:14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1"/>
    </row>
    <row r="868" spans="1:14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1"/>
    </row>
    <row r="869" spans="1:14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1"/>
    </row>
    <row r="870" spans="1:14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1"/>
    </row>
    <row r="871" spans="1:14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1"/>
    </row>
    <row r="872" spans="1:14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1"/>
    </row>
    <row r="873" spans="1:14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1"/>
    </row>
    <row r="874" spans="1:1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1"/>
    </row>
    <row r="875" spans="1:14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1"/>
    </row>
    <row r="876" spans="1:14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1"/>
    </row>
    <row r="877" spans="1:14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1"/>
    </row>
    <row r="878" spans="1:14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1"/>
    </row>
    <row r="879" spans="1:14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1"/>
    </row>
    <row r="880" spans="1:14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1"/>
    </row>
    <row r="881" spans="1:14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1"/>
    </row>
    <row r="882" spans="1:14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1"/>
    </row>
    <row r="883" spans="1:14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1"/>
    </row>
    <row r="884" spans="1:1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1"/>
    </row>
    <row r="885" spans="1:14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1"/>
    </row>
    <row r="886" spans="1:14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1"/>
    </row>
    <row r="887" spans="1:14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1"/>
    </row>
    <row r="888" spans="1:14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1"/>
    </row>
    <row r="889" spans="1:14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1"/>
    </row>
  </sheetData>
  <mergeCells count="98">
    <mergeCell ref="A327:N327"/>
    <mergeCell ref="L429:M429"/>
    <mergeCell ref="A431:F432"/>
    <mergeCell ref="H439:J442"/>
    <mergeCell ref="L449:M449"/>
    <mergeCell ref="L369:M369"/>
    <mergeCell ref="A371:F372"/>
    <mergeCell ref="H379:J382"/>
    <mergeCell ref="A382:B382"/>
    <mergeCell ref="L389:M389"/>
    <mergeCell ref="L329:M329"/>
    <mergeCell ref="A331:F332"/>
    <mergeCell ref="H339:J342"/>
    <mergeCell ref="A351:F352"/>
    <mergeCell ref="H359:J362"/>
    <mergeCell ref="A362:B362"/>
    <mergeCell ref="A451:F452"/>
    <mergeCell ref="A391:F392"/>
    <mergeCell ref="H399:J402"/>
    <mergeCell ref="L409:M409"/>
    <mergeCell ref="A411:F412"/>
    <mergeCell ref="H419:J422"/>
    <mergeCell ref="L267:M267"/>
    <mergeCell ref="A269:F270"/>
    <mergeCell ref="H277:J280"/>
    <mergeCell ref="L287:M287"/>
    <mergeCell ref="A289:F290"/>
    <mergeCell ref="A229:F230"/>
    <mergeCell ref="H237:J240"/>
    <mergeCell ref="L247:M247"/>
    <mergeCell ref="A249:F250"/>
    <mergeCell ref="H257:J260"/>
    <mergeCell ref="L207:M207"/>
    <mergeCell ref="A209:F210"/>
    <mergeCell ref="H217:J220"/>
    <mergeCell ref="A220:B220"/>
    <mergeCell ref="L227:M227"/>
    <mergeCell ref="H157:J160"/>
    <mergeCell ref="A160:B160"/>
    <mergeCell ref="A189:F190"/>
    <mergeCell ref="H197:J200"/>
    <mergeCell ref="A200:B200"/>
    <mergeCell ref="L128:M128"/>
    <mergeCell ref="A130:F131"/>
    <mergeCell ref="H138:J141"/>
    <mergeCell ref="A141:B141"/>
    <mergeCell ref="A149:F150"/>
    <mergeCell ref="H102:J105"/>
    <mergeCell ref="A105:B105"/>
    <mergeCell ref="L110:M110"/>
    <mergeCell ref="A112:F113"/>
    <mergeCell ref="H120:J123"/>
    <mergeCell ref="A123:B123"/>
    <mergeCell ref="A94:F95"/>
    <mergeCell ref="L42:M42"/>
    <mergeCell ref="A44:F45"/>
    <mergeCell ref="H44:J47"/>
    <mergeCell ref="L56:M56"/>
    <mergeCell ref="A58:F59"/>
    <mergeCell ref="H66:J69"/>
    <mergeCell ref="A69:B69"/>
    <mergeCell ref="L74:M74"/>
    <mergeCell ref="A76:F77"/>
    <mergeCell ref="H84:J87"/>
    <mergeCell ref="A87:B87"/>
    <mergeCell ref="L92:M92"/>
    <mergeCell ref="A54:N54"/>
    <mergeCell ref="L18:M18"/>
    <mergeCell ref="A20:F21"/>
    <mergeCell ref="H20:J23"/>
    <mergeCell ref="A23:B23"/>
    <mergeCell ref="A32:F33"/>
    <mergeCell ref="H32:J35"/>
    <mergeCell ref="A35:B35"/>
    <mergeCell ref="A1:N1"/>
    <mergeCell ref="A2:N2"/>
    <mergeCell ref="L6:M6"/>
    <mergeCell ref="A8:F9"/>
    <mergeCell ref="H8:J11"/>
    <mergeCell ref="A11:B11"/>
    <mergeCell ref="A4:N4"/>
    <mergeCell ref="L167:M167"/>
    <mergeCell ref="A169:F170"/>
    <mergeCell ref="H177:J180"/>
    <mergeCell ref="A180:B180"/>
    <mergeCell ref="L187:M187"/>
    <mergeCell ref="H297:J300"/>
    <mergeCell ref="A300:B300"/>
    <mergeCell ref="L307:M307"/>
    <mergeCell ref="A309:F310"/>
    <mergeCell ref="H317:J320"/>
    <mergeCell ref="A320:B320"/>
    <mergeCell ref="A462:B462"/>
    <mergeCell ref="L469:M469"/>
    <mergeCell ref="A471:F472"/>
    <mergeCell ref="H479:J482"/>
    <mergeCell ref="A482:B482"/>
    <mergeCell ref="H459:J462"/>
  </mergeCells>
  <conditionalFormatting sqref="K49">
    <cfRule type="cellIs" dxfId="137" priority="46" stopIfTrue="1" operator="greaterThanOrEqual">
      <formula>1</formula>
    </cfRule>
  </conditionalFormatting>
  <conditionalFormatting sqref="K344">
    <cfRule type="cellIs" dxfId="136" priority="41" stopIfTrue="1" operator="greaterThanOrEqual">
      <formula>1</formula>
    </cfRule>
  </conditionalFormatting>
  <conditionalFormatting sqref="K202">
    <cfRule type="cellIs" dxfId="135" priority="36" stopIfTrue="1" operator="greaterThanOrEqual">
      <formula>1</formula>
    </cfRule>
  </conditionalFormatting>
  <conditionalFormatting sqref="K24">
    <cfRule type="cellIs" dxfId="134" priority="45" stopIfTrue="1" operator="lessThanOrEqual">
      <formula>1</formula>
    </cfRule>
  </conditionalFormatting>
  <conditionalFormatting sqref="K282">
    <cfRule type="cellIs" dxfId="133" priority="34" stopIfTrue="1" operator="greaterThanOrEqual">
      <formula>1</formula>
    </cfRule>
  </conditionalFormatting>
  <conditionalFormatting sqref="K162">
    <cfRule type="cellIs" dxfId="132" priority="32" stopIfTrue="1" operator="greaterThanOrEqual">
      <formula>1</formula>
    </cfRule>
  </conditionalFormatting>
  <conditionalFormatting sqref="K343">
    <cfRule type="cellIs" dxfId="131" priority="39" stopIfTrue="1" operator="lessThanOrEqual">
      <formula>1</formula>
    </cfRule>
  </conditionalFormatting>
  <conditionalFormatting sqref="K123">
    <cfRule type="cellIs" dxfId="130" priority="28" stopIfTrue="1" operator="lessThanOrEqual">
      <formula>1</formula>
    </cfRule>
  </conditionalFormatting>
  <conditionalFormatting sqref="K143">
    <cfRule type="cellIs" dxfId="129" priority="27" stopIfTrue="1" operator="lessThanOrEqual">
      <formula>1</formula>
    </cfRule>
  </conditionalFormatting>
  <conditionalFormatting sqref="K161">
    <cfRule type="cellIs" dxfId="128" priority="26" stopIfTrue="1" operator="lessThanOrEqual">
      <formula>1</formula>
    </cfRule>
  </conditionalFormatting>
  <conditionalFormatting sqref="K201">
    <cfRule type="cellIs" dxfId="127" priority="25" stopIfTrue="1" operator="lessThanOrEqual">
      <formula>1</formula>
    </cfRule>
  </conditionalFormatting>
  <conditionalFormatting sqref="K181">
    <cfRule type="cellIs" dxfId="126" priority="24" stopIfTrue="1" operator="lessThanOrEqual">
      <formula>1</formula>
    </cfRule>
  </conditionalFormatting>
  <conditionalFormatting sqref="K241">
    <cfRule type="cellIs" dxfId="125" priority="23" stopIfTrue="1" operator="lessThanOrEqual">
      <formula>1</formula>
    </cfRule>
  </conditionalFormatting>
  <conditionalFormatting sqref="K261">
    <cfRule type="cellIs" dxfId="124" priority="22" stopIfTrue="1" operator="lessThanOrEqual">
      <formula>1</formula>
    </cfRule>
  </conditionalFormatting>
  <conditionalFormatting sqref="K301">
    <cfRule type="cellIs" dxfId="123" priority="20" stopIfTrue="1" operator="lessThanOrEqual">
      <formula>1</formula>
    </cfRule>
  </conditionalFormatting>
  <conditionalFormatting sqref="K36">
    <cfRule type="cellIs" dxfId="122" priority="44" stopIfTrue="1" operator="lessThanOrEqual">
      <formula>1</formula>
    </cfRule>
  </conditionalFormatting>
  <conditionalFormatting sqref="K12">
    <cfRule type="cellIs" dxfId="121" priority="43" stopIfTrue="1" operator="lessThanOrEqual">
      <formula>1</formula>
    </cfRule>
  </conditionalFormatting>
  <conditionalFormatting sqref="K48">
    <cfRule type="cellIs" dxfId="120" priority="42" stopIfTrue="1" operator="lessThanOrEqual">
      <formula>1</formula>
    </cfRule>
  </conditionalFormatting>
  <conditionalFormatting sqref="K347">
    <cfRule type="cellIs" dxfId="119" priority="40" stopIfTrue="1" operator="greaterThanOrEqual">
      <formula>0.7</formula>
    </cfRule>
  </conditionalFormatting>
  <conditionalFormatting sqref="K322">
    <cfRule type="cellIs" dxfId="118" priority="29" stopIfTrue="1" operator="greaterThanOrEqual">
      <formula>1</formula>
    </cfRule>
  </conditionalFormatting>
  <conditionalFormatting sqref="M184:M186">
    <cfRule type="cellIs" dxfId="117" priority="38" stopIfTrue="1" operator="greaterThanOrEqual">
      <formula>1</formula>
    </cfRule>
  </conditionalFormatting>
  <conditionalFormatting sqref="K262">
    <cfRule type="cellIs" dxfId="116" priority="35" stopIfTrue="1" operator="greaterThanOrEqual">
      <formula>1</formula>
    </cfRule>
  </conditionalFormatting>
  <conditionalFormatting sqref="K142">
    <cfRule type="cellIs" dxfId="115" priority="33" stopIfTrue="1" operator="lessThanOrEqual">
      <formula>1</formula>
    </cfRule>
  </conditionalFormatting>
  <conditionalFormatting sqref="K87">
    <cfRule type="cellIs" dxfId="114" priority="31" stopIfTrue="1" operator="lessThanOrEqual">
      <formula>1</formula>
    </cfRule>
  </conditionalFormatting>
  <conditionalFormatting sqref="K221">
    <cfRule type="cellIs" dxfId="113" priority="17" stopIfTrue="1" operator="lessThanOrEqual">
      <formula>1</formula>
    </cfRule>
  </conditionalFormatting>
  <conditionalFormatting sqref="E243">
    <cfRule type="cellIs" dxfId="112" priority="37" stopIfTrue="1" operator="lessThanOrEqual">
      <formula>0.1</formula>
    </cfRule>
  </conditionalFormatting>
  <conditionalFormatting sqref="K302">
    <cfRule type="cellIs" dxfId="111" priority="30" stopIfTrue="1" operator="greaterThanOrEqual">
      <formula>1</formula>
    </cfRule>
  </conditionalFormatting>
  <conditionalFormatting sqref="K383">
    <cfRule type="cellIs" dxfId="110" priority="8" stopIfTrue="1" operator="lessThanOrEqual">
      <formula>1</formula>
    </cfRule>
  </conditionalFormatting>
  <conditionalFormatting sqref="K281">
    <cfRule type="cellIs" dxfId="109" priority="21" stopIfTrue="1" operator="lessThanOrEqual">
      <formula>1</formula>
    </cfRule>
  </conditionalFormatting>
  <conditionalFormatting sqref="K321">
    <cfRule type="cellIs" dxfId="108" priority="19" stopIfTrue="1" operator="lessThanOrEqual">
      <formula>1</formula>
    </cfRule>
  </conditionalFormatting>
  <conditionalFormatting sqref="K222">
    <cfRule type="cellIs" dxfId="107" priority="18" stopIfTrue="1" operator="greaterThanOrEqual">
      <formula>1</formula>
    </cfRule>
  </conditionalFormatting>
  <conditionalFormatting sqref="E405">
    <cfRule type="cellIs" dxfId="106" priority="15" stopIfTrue="1" operator="lessThanOrEqual">
      <formula>0.1</formula>
    </cfRule>
  </conditionalFormatting>
  <conditionalFormatting sqref="M386:M388">
    <cfRule type="cellIs" dxfId="105" priority="16" stopIfTrue="1" operator="greaterThanOrEqual">
      <formula>1</formula>
    </cfRule>
  </conditionalFormatting>
  <conditionalFormatting sqref="K424">
    <cfRule type="cellIs" dxfId="104" priority="14" stopIfTrue="1" operator="greaterThanOrEqual">
      <formula>1</formula>
    </cfRule>
  </conditionalFormatting>
  <conditionalFormatting sqref="K444">
    <cfRule type="cellIs" dxfId="103" priority="13" stopIfTrue="1" operator="greaterThanOrEqual">
      <formula>1</formula>
    </cfRule>
  </conditionalFormatting>
  <conditionalFormatting sqref="K364">
    <cfRule type="cellIs" dxfId="102" priority="12" stopIfTrue="1" operator="greaterThanOrEqual">
      <formula>1</formula>
    </cfRule>
  </conditionalFormatting>
  <conditionalFormatting sqref="K464">
    <cfRule type="cellIs" dxfId="101" priority="11" stopIfTrue="1" operator="greaterThanOrEqual">
      <formula>1</formula>
    </cfRule>
  </conditionalFormatting>
  <conditionalFormatting sqref="K484">
    <cfRule type="cellIs" dxfId="100" priority="10" stopIfTrue="1" operator="greaterThanOrEqual">
      <formula>1</formula>
    </cfRule>
  </conditionalFormatting>
  <conditionalFormatting sqref="K363">
    <cfRule type="cellIs" dxfId="99" priority="9" stopIfTrue="1" operator="lessThanOrEqual">
      <formula>1</formula>
    </cfRule>
  </conditionalFormatting>
  <conditionalFormatting sqref="K403">
    <cfRule type="cellIs" dxfId="98" priority="7" stopIfTrue="1" operator="lessThanOrEqual">
      <formula>1</formula>
    </cfRule>
  </conditionalFormatting>
  <conditionalFormatting sqref="K423">
    <cfRule type="cellIs" dxfId="97" priority="6" stopIfTrue="1" operator="lessThanOrEqual">
      <formula>1</formula>
    </cfRule>
  </conditionalFormatting>
  <conditionalFormatting sqref="K443">
    <cfRule type="cellIs" dxfId="96" priority="5" stopIfTrue="1" operator="lessThanOrEqual">
      <formula>1</formula>
    </cfRule>
  </conditionalFormatting>
  <conditionalFormatting sqref="K463">
    <cfRule type="cellIs" dxfId="95" priority="4" stopIfTrue="1" operator="lessThanOrEqual">
      <formula>1</formula>
    </cfRule>
  </conditionalFormatting>
  <conditionalFormatting sqref="K483">
    <cfRule type="cellIs" dxfId="94" priority="3" stopIfTrue="1" operator="lessThanOrEqual">
      <formula>1</formula>
    </cfRule>
  </conditionalFormatting>
  <conditionalFormatting sqref="K105">
    <cfRule type="cellIs" dxfId="93" priority="2" stopIfTrue="1" operator="lessThanOrEqual">
      <formula>1</formula>
    </cfRule>
  </conditionalFormatting>
  <conditionalFormatting sqref="K69">
    <cfRule type="cellIs" dxfId="92" priority="1" stopIfTrue="1" operator="lessThanOrEqual">
      <formula>1</formula>
    </cfRule>
  </conditionalFormatting>
  <pageMargins left="0.25" right="0.25" top="0.75" bottom="0.75" header="0.3" footer="0.3"/>
  <pageSetup scale="52" fitToHeight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7E9BD-44BE-4D61-ACFF-000456619AC3}">
  <sheetPr>
    <pageSetUpPr fitToPage="1"/>
  </sheetPr>
  <dimension ref="A1:O889"/>
  <sheetViews>
    <sheetView topLeftCell="A52" workbookViewId="0">
      <selection activeCell="A52" sqref="A1:N1048576"/>
    </sheetView>
  </sheetViews>
  <sheetFormatPr baseColWidth="10" defaultRowHeight="12.75"/>
  <cols>
    <col min="1" max="1" width="17.85546875" style="27" customWidth="1"/>
    <col min="2" max="2" width="18" style="27" customWidth="1"/>
    <col min="3" max="3" width="3.28515625" style="27" bestFit="1" customWidth="1"/>
    <col min="4" max="4" width="14.28515625" style="27" customWidth="1"/>
    <col min="5" max="5" width="25.140625" style="27" bestFit="1" customWidth="1"/>
    <col min="6" max="6" width="14.85546875" style="27" bestFit="1" customWidth="1"/>
    <col min="7" max="10" width="14.85546875" style="27" customWidth="1"/>
    <col min="11" max="11" width="12.42578125" style="27" customWidth="1"/>
    <col min="12" max="16384" width="11.42578125" style="27"/>
  </cols>
  <sheetData>
    <row r="1" spans="1:15">
      <c r="A1" s="265" t="s">
        <v>228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7"/>
      <c r="O1" s="45"/>
    </row>
    <row r="2" spans="1:15">
      <c r="A2" s="268" t="s">
        <v>332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0"/>
      <c r="O2" s="45"/>
    </row>
    <row r="3" spans="1:15">
      <c r="A3" s="87"/>
      <c r="B3" s="28"/>
      <c r="C3" s="28"/>
      <c r="D3" s="28"/>
      <c r="E3" s="28"/>
      <c r="F3" s="28"/>
      <c r="G3" s="28"/>
      <c r="H3" s="28"/>
      <c r="I3" s="28"/>
      <c r="J3" s="28"/>
      <c r="K3" s="28"/>
      <c r="L3" s="29"/>
      <c r="M3" s="29"/>
      <c r="N3" s="81"/>
      <c r="O3" s="45"/>
    </row>
    <row r="4" spans="1:15" ht="15">
      <c r="A4" s="253" t="s">
        <v>306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5"/>
      <c r="O4" s="45"/>
    </row>
    <row r="5" spans="1:15" s="123" customFormat="1" ht="11.25">
      <c r="A5" s="120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121"/>
      <c r="O5" s="122"/>
    </row>
    <row r="6" spans="1:15">
      <c r="A6" s="88" t="s">
        <v>298</v>
      </c>
      <c r="B6" s="31"/>
      <c r="C6" s="31"/>
      <c r="D6" s="31"/>
      <c r="E6" s="28"/>
      <c r="F6" s="28"/>
      <c r="G6" s="28"/>
      <c r="H6" s="28"/>
      <c r="I6" s="28"/>
      <c r="J6" s="28"/>
      <c r="K6" s="28"/>
      <c r="L6" s="249"/>
      <c r="M6" s="249"/>
      <c r="N6" s="81"/>
      <c r="O6" s="45"/>
    </row>
    <row r="7" spans="1:15">
      <c r="A7" s="87"/>
      <c r="B7" s="28"/>
      <c r="C7" s="28"/>
      <c r="D7" s="28"/>
      <c r="E7" s="28"/>
      <c r="F7" s="28"/>
      <c r="G7" s="28"/>
      <c r="H7" s="140" t="s">
        <v>324</v>
      </c>
      <c r="I7" s="39"/>
      <c r="J7" s="39"/>
      <c r="K7" s="28"/>
      <c r="L7" s="28" t="s">
        <v>220</v>
      </c>
      <c r="M7" s="28"/>
      <c r="N7" s="79"/>
      <c r="O7" s="45"/>
    </row>
    <row r="8" spans="1:15" ht="12.75" customHeight="1">
      <c r="A8" s="260" t="s">
        <v>309</v>
      </c>
      <c r="B8" s="261"/>
      <c r="C8" s="261"/>
      <c r="D8" s="262"/>
      <c r="E8" s="262"/>
      <c r="F8" s="262"/>
      <c r="G8" s="184"/>
      <c r="H8" s="259" t="str">
        <f>+"El peso promedio de las cajas  vendidas fue de "&amp;VALUE(D11)&amp;" kg."</f>
        <v>El peso promedio de las cajas  vendidas fue de 0 kg.</v>
      </c>
      <c r="I8" s="259"/>
      <c r="J8" s="259"/>
      <c r="K8" s="28"/>
      <c r="L8" s="31"/>
      <c r="M8" s="31"/>
      <c r="N8" s="82"/>
      <c r="O8" s="45"/>
    </row>
    <row r="9" spans="1:15">
      <c r="A9" s="260"/>
      <c r="B9" s="261"/>
      <c r="C9" s="261"/>
      <c r="D9" s="262"/>
      <c r="E9" s="262"/>
      <c r="F9" s="262"/>
      <c r="G9" s="184"/>
      <c r="H9" s="259"/>
      <c r="I9" s="259"/>
      <c r="J9" s="259"/>
      <c r="K9" s="28"/>
      <c r="L9" s="31"/>
      <c r="M9" s="31"/>
      <c r="N9" s="82"/>
      <c r="O9" s="45"/>
    </row>
    <row r="10" spans="1:15">
      <c r="A10" s="186"/>
      <c r="B10" s="187"/>
      <c r="C10" s="187"/>
      <c r="D10" s="188"/>
      <c r="E10" s="188"/>
      <c r="F10" s="188"/>
      <c r="G10" s="188"/>
      <c r="H10" s="259"/>
      <c r="I10" s="259"/>
      <c r="J10" s="259"/>
      <c r="K10" s="28"/>
      <c r="L10" s="31"/>
      <c r="M10" s="31"/>
      <c r="N10" s="82"/>
      <c r="O10" s="45"/>
    </row>
    <row r="11" spans="1:15">
      <c r="A11" s="263" t="s">
        <v>299</v>
      </c>
      <c r="B11" s="264"/>
      <c r="C11" s="28" t="s">
        <v>221</v>
      </c>
      <c r="D11" s="130"/>
      <c r="E11" s="106"/>
      <c r="F11" s="32"/>
      <c r="G11" s="32"/>
      <c r="H11" s="259"/>
      <c r="I11" s="259"/>
      <c r="J11" s="259"/>
      <c r="K11" s="104"/>
      <c r="L11" s="31"/>
      <c r="M11" s="31"/>
      <c r="N11" s="82"/>
      <c r="O11" s="45"/>
    </row>
    <row r="12" spans="1:15">
      <c r="A12" s="87"/>
      <c r="B12" s="28"/>
      <c r="C12" s="28"/>
      <c r="D12" s="106"/>
      <c r="E12" s="106"/>
      <c r="F12" s="32"/>
      <c r="G12" s="32"/>
      <c r="H12" s="32"/>
      <c r="I12" s="32"/>
      <c r="J12" s="32"/>
      <c r="K12" s="105"/>
      <c r="L12" s="31"/>
      <c r="M12" s="31"/>
      <c r="N12" s="82"/>
      <c r="O12" s="45"/>
    </row>
    <row r="13" spans="1:15">
      <c r="A13" s="8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79"/>
      <c r="O13" s="45"/>
    </row>
    <row r="14" spans="1:15">
      <c r="A14" s="87"/>
      <c r="B14" s="28"/>
      <c r="C14" s="28"/>
      <c r="D14" s="45"/>
      <c r="E14" s="45"/>
      <c r="F14" s="45"/>
      <c r="G14" s="45"/>
      <c r="H14" s="45"/>
      <c r="I14" s="45"/>
      <c r="J14" s="45"/>
      <c r="K14" s="45"/>
      <c r="L14" s="28"/>
      <c r="M14" s="28"/>
      <c r="N14" s="79"/>
      <c r="O14" s="45"/>
    </row>
    <row r="15" spans="1:15">
      <c r="A15" s="89" t="s">
        <v>246</v>
      </c>
      <c r="B15" s="28"/>
      <c r="C15" s="28"/>
      <c r="D15" s="45"/>
      <c r="E15" s="45"/>
      <c r="F15" s="45"/>
      <c r="G15" s="45"/>
      <c r="H15" s="45"/>
      <c r="I15" s="45"/>
      <c r="J15" s="45"/>
      <c r="K15" s="45"/>
      <c r="L15" s="28"/>
      <c r="M15" s="28"/>
      <c r="N15" s="79"/>
      <c r="O15" s="45"/>
    </row>
    <row r="16" spans="1:15">
      <c r="A16" s="87"/>
      <c r="B16" s="28"/>
      <c r="C16" s="28"/>
      <c r="D16" s="33"/>
      <c r="E16" s="28"/>
      <c r="F16" s="28"/>
      <c r="G16" s="28"/>
      <c r="H16" s="28"/>
      <c r="I16" s="28"/>
      <c r="J16" s="28"/>
      <c r="K16" s="28"/>
      <c r="L16" s="28"/>
      <c r="M16" s="28"/>
      <c r="N16" s="79"/>
      <c r="O16" s="45"/>
    </row>
    <row r="17" spans="1:15">
      <c r="A17" s="8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79"/>
      <c r="O17" s="45"/>
    </row>
    <row r="18" spans="1:15">
      <c r="A18" s="88" t="s">
        <v>264</v>
      </c>
      <c r="B18" s="31"/>
      <c r="C18" s="31"/>
      <c r="D18" s="31"/>
      <c r="E18" s="28"/>
      <c r="F18" s="28"/>
      <c r="G18" s="28"/>
      <c r="H18" s="28"/>
      <c r="I18" s="28"/>
      <c r="J18" s="28"/>
      <c r="K18" s="28"/>
      <c r="L18" s="249"/>
      <c r="M18" s="249"/>
      <c r="N18" s="81"/>
      <c r="O18" s="45"/>
    </row>
    <row r="19" spans="1:15">
      <c r="A19" s="87"/>
      <c r="B19" s="28"/>
      <c r="C19" s="28"/>
      <c r="D19" s="28"/>
      <c r="E19" s="28"/>
      <c r="F19" s="28"/>
      <c r="G19" s="28"/>
      <c r="H19" s="140" t="s">
        <v>324</v>
      </c>
      <c r="I19" s="39"/>
      <c r="J19" s="39"/>
      <c r="K19" s="28"/>
      <c r="L19" s="28" t="s">
        <v>220</v>
      </c>
      <c r="M19" s="28"/>
      <c r="N19" s="79"/>
      <c r="O19" s="45"/>
    </row>
    <row r="20" spans="1:15" ht="12.75" customHeight="1">
      <c r="A20" s="260" t="s">
        <v>308</v>
      </c>
      <c r="B20" s="261"/>
      <c r="C20" s="261"/>
      <c r="D20" s="262"/>
      <c r="E20" s="262"/>
      <c r="F20" s="262"/>
      <c r="G20" s="184"/>
      <c r="H20" s="259" t="str">
        <f>+"Se ha vendido un "&amp;VALUE(D23*100)&amp;" de los kilos que se recolectaron."</f>
        <v>Se ha vendido un 0 de los kilos que se recolectaron.</v>
      </c>
      <c r="I20" s="259"/>
      <c r="J20" s="259"/>
      <c r="K20" s="28"/>
      <c r="L20" s="31"/>
      <c r="M20" s="31"/>
      <c r="N20" s="82"/>
      <c r="O20" s="45"/>
    </row>
    <row r="21" spans="1:15">
      <c r="A21" s="260"/>
      <c r="B21" s="261"/>
      <c r="C21" s="261"/>
      <c r="D21" s="262"/>
      <c r="E21" s="262"/>
      <c r="F21" s="262"/>
      <c r="G21" s="184"/>
      <c r="H21" s="259"/>
      <c r="I21" s="259"/>
      <c r="J21" s="259"/>
      <c r="K21" s="28"/>
      <c r="L21" s="31"/>
      <c r="M21" s="31"/>
      <c r="N21" s="82"/>
      <c r="O21" s="45"/>
    </row>
    <row r="22" spans="1:15">
      <c r="A22" s="186"/>
      <c r="B22" s="187"/>
      <c r="C22" s="187"/>
      <c r="D22" s="188"/>
      <c r="E22" s="188"/>
      <c r="F22" s="188"/>
      <c r="G22" s="188"/>
      <c r="H22" s="259"/>
      <c r="I22" s="259"/>
      <c r="J22" s="259"/>
      <c r="K22" s="28"/>
      <c r="L22" s="31"/>
      <c r="M22" s="31"/>
      <c r="N22" s="82"/>
      <c r="O22" s="45"/>
    </row>
    <row r="23" spans="1:15">
      <c r="A23" s="263" t="s">
        <v>269</v>
      </c>
      <c r="B23" s="264"/>
      <c r="C23" s="28" t="s">
        <v>221</v>
      </c>
      <c r="D23" s="158"/>
      <c r="E23" s="107"/>
      <c r="F23" s="32"/>
      <c r="G23" s="32"/>
      <c r="H23" s="259"/>
      <c r="I23" s="259"/>
      <c r="J23" s="259"/>
      <c r="K23" s="45"/>
      <c r="L23" s="31"/>
      <c r="M23" s="31"/>
      <c r="N23" s="82"/>
      <c r="O23" s="45"/>
    </row>
    <row r="24" spans="1:15">
      <c r="A24" s="87"/>
      <c r="B24" s="28"/>
      <c r="C24" s="28"/>
      <c r="D24" s="107"/>
      <c r="E24" s="107"/>
      <c r="F24" s="32"/>
      <c r="G24" s="32"/>
      <c r="H24" s="32"/>
      <c r="I24" s="32"/>
      <c r="J24" s="32"/>
      <c r="K24" s="95"/>
      <c r="L24" s="31"/>
      <c r="M24" s="31"/>
      <c r="N24" s="82"/>
      <c r="O24" s="45"/>
    </row>
    <row r="25" spans="1:15">
      <c r="A25" s="8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79"/>
      <c r="O25" s="45"/>
    </row>
    <row r="26" spans="1:15" ht="12.75" customHeight="1">
      <c r="A26" s="87"/>
      <c r="B26" s="28"/>
      <c r="C26" s="28"/>
      <c r="D26" s="45"/>
      <c r="E26" s="45"/>
      <c r="F26" s="45"/>
      <c r="G26" s="45"/>
      <c r="H26" s="45"/>
      <c r="I26" s="45"/>
      <c r="J26" s="45"/>
      <c r="K26" s="45"/>
      <c r="L26" s="28"/>
      <c r="M26" s="28"/>
      <c r="N26" s="79"/>
      <c r="O26" s="45"/>
    </row>
    <row r="27" spans="1:15">
      <c r="A27" s="89" t="s">
        <v>246</v>
      </c>
      <c r="B27" s="28"/>
      <c r="C27" s="28"/>
      <c r="D27" s="45"/>
      <c r="E27" s="45"/>
      <c r="F27" s="45"/>
      <c r="G27" s="45"/>
      <c r="H27" s="45"/>
      <c r="I27" s="45"/>
      <c r="J27" s="45"/>
      <c r="K27" s="45"/>
      <c r="L27" s="28"/>
      <c r="M27" s="28"/>
      <c r="N27" s="79"/>
      <c r="O27" s="45"/>
    </row>
    <row r="28" spans="1:15">
      <c r="A28" s="87"/>
      <c r="B28" s="28"/>
      <c r="C28" s="28"/>
      <c r="D28" s="33"/>
      <c r="E28" s="28"/>
      <c r="F28" s="28"/>
      <c r="G28" s="28"/>
      <c r="H28" s="28"/>
      <c r="I28" s="28"/>
      <c r="J28" s="28"/>
      <c r="K28" s="28"/>
      <c r="L28" s="28"/>
      <c r="M28" s="28"/>
      <c r="N28" s="79"/>
      <c r="O28" s="45"/>
    </row>
    <row r="29" spans="1:15">
      <c r="A29" s="8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79"/>
      <c r="O29" s="45"/>
    </row>
    <row r="30" spans="1:15">
      <c r="A30" s="90" t="s">
        <v>265</v>
      </c>
      <c r="B30" s="31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79"/>
      <c r="O30" s="45"/>
    </row>
    <row r="31" spans="1:15">
      <c r="A31" s="87"/>
      <c r="B31" s="28"/>
      <c r="C31" s="28"/>
      <c r="D31" s="28"/>
      <c r="E31" s="28"/>
      <c r="F31" s="28"/>
      <c r="G31" s="28"/>
      <c r="H31" s="140" t="s">
        <v>324</v>
      </c>
      <c r="I31" s="39"/>
      <c r="J31" s="39"/>
      <c r="K31" s="28"/>
      <c r="L31" s="28" t="s">
        <v>220</v>
      </c>
      <c r="M31" s="28"/>
      <c r="N31" s="79"/>
      <c r="O31" s="45"/>
    </row>
    <row r="32" spans="1:15" ht="12.75" customHeight="1">
      <c r="A32" s="260" t="s">
        <v>310</v>
      </c>
      <c r="B32" s="261"/>
      <c r="C32" s="261"/>
      <c r="D32" s="261"/>
      <c r="E32" s="261"/>
      <c r="F32" s="261"/>
      <c r="G32" s="183"/>
      <c r="H32" s="259" t="str">
        <f>+"Se venden en promedio en la semana "&amp;VALUE(D35)&amp;" días de recolecolección."</f>
        <v>Se venden en promedio en la semana 0 días de recolecolección.</v>
      </c>
      <c r="I32" s="259"/>
      <c r="J32" s="259"/>
      <c r="K32" s="84"/>
      <c r="L32" s="31"/>
      <c r="M32" s="31"/>
      <c r="N32" s="82"/>
      <c r="O32" s="45"/>
    </row>
    <row r="33" spans="1:15">
      <c r="A33" s="260"/>
      <c r="B33" s="261"/>
      <c r="C33" s="261"/>
      <c r="D33" s="261"/>
      <c r="E33" s="261"/>
      <c r="F33" s="261"/>
      <c r="G33" s="183"/>
      <c r="H33" s="259"/>
      <c r="I33" s="259"/>
      <c r="J33" s="259"/>
      <c r="K33" s="84"/>
      <c r="L33" s="31"/>
      <c r="M33" s="31"/>
      <c r="N33" s="82"/>
      <c r="O33" s="45"/>
    </row>
    <row r="34" spans="1:15">
      <c r="A34" s="87"/>
      <c r="B34" s="28"/>
      <c r="C34" s="28"/>
      <c r="D34" s="28"/>
      <c r="E34" s="28"/>
      <c r="F34" s="28"/>
      <c r="G34" s="28"/>
      <c r="H34" s="259"/>
      <c r="I34" s="259"/>
      <c r="J34" s="259"/>
      <c r="K34" s="28"/>
      <c r="L34" s="31"/>
      <c r="M34" s="31"/>
      <c r="N34" s="82"/>
      <c r="O34" s="45"/>
    </row>
    <row r="35" spans="1:15">
      <c r="A35" s="263" t="s">
        <v>270</v>
      </c>
      <c r="B35" s="264"/>
      <c r="C35" s="28" t="s">
        <v>238</v>
      </c>
      <c r="D35" s="159"/>
      <c r="E35" s="107"/>
      <c r="F35" s="32"/>
      <c r="G35" s="32"/>
      <c r="H35" s="259"/>
      <c r="I35" s="259"/>
      <c r="J35" s="259"/>
      <c r="K35" s="45"/>
      <c r="L35" s="31"/>
      <c r="M35" s="31"/>
      <c r="N35" s="82"/>
      <c r="O35" s="45"/>
    </row>
    <row r="36" spans="1:15">
      <c r="A36" s="87"/>
      <c r="B36" s="28"/>
      <c r="C36" s="28"/>
      <c r="D36" s="107"/>
      <c r="E36" s="107"/>
      <c r="F36" s="32"/>
      <c r="G36" s="32"/>
      <c r="H36" s="32"/>
      <c r="I36" s="32"/>
      <c r="J36" s="32"/>
      <c r="K36" s="97"/>
      <c r="L36" s="28"/>
      <c r="M36" s="28"/>
      <c r="N36" s="79"/>
      <c r="O36" s="45"/>
    </row>
    <row r="37" spans="1:15">
      <c r="A37" s="87"/>
      <c r="B37" s="28"/>
      <c r="C37" s="28"/>
      <c r="D37" s="28"/>
      <c r="E37" s="33"/>
      <c r="F37" s="28"/>
      <c r="G37" s="28"/>
      <c r="H37" s="28"/>
      <c r="I37" s="28"/>
      <c r="J37" s="28"/>
      <c r="K37" s="28"/>
      <c r="L37" s="28"/>
      <c r="M37" s="28"/>
      <c r="N37" s="79"/>
      <c r="O37" s="45"/>
    </row>
    <row r="38" spans="1:15">
      <c r="A38" s="47"/>
      <c r="B38" s="28"/>
      <c r="C38" s="28"/>
      <c r="D38" s="45"/>
      <c r="E38" s="45"/>
      <c r="F38" s="45"/>
      <c r="G38" s="45"/>
      <c r="H38" s="45"/>
      <c r="I38" s="45"/>
      <c r="J38" s="45"/>
      <c r="K38" s="45"/>
      <c r="L38" s="28"/>
      <c r="M38" s="28"/>
      <c r="N38" s="79"/>
      <c r="O38" s="45"/>
    </row>
    <row r="39" spans="1:15">
      <c r="A39" s="89" t="s">
        <v>246</v>
      </c>
      <c r="B39" s="28"/>
      <c r="C39" s="28"/>
      <c r="D39" s="45"/>
      <c r="E39" s="45"/>
      <c r="F39" s="45"/>
      <c r="G39" s="45"/>
      <c r="H39" s="45"/>
      <c r="I39" s="45"/>
      <c r="J39" s="45"/>
      <c r="K39" s="45"/>
      <c r="L39" s="28"/>
      <c r="M39" s="28"/>
      <c r="N39" s="79"/>
      <c r="O39" s="45"/>
    </row>
    <row r="40" spans="1:15">
      <c r="A40" s="87"/>
      <c r="B40" s="28"/>
      <c r="C40" s="28"/>
      <c r="D40" s="45"/>
      <c r="E40" s="45"/>
      <c r="F40" s="32"/>
      <c r="G40" s="32"/>
      <c r="H40" s="32"/>
      <c r="I40" s="32"/>
      <c r="J40" s="32"/>
      <c r="K40" s="49"/>
      <c r="L40" s="28"/>
      <c r="M40" s="28"/>
      <c r="N40" s="79"/>
      <c r="O40" s="45"/>
    </row>
    <row r="41" spans="1:15">
      <c r="A41" s="8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79"/>
      <c r="O41" s="45"/>
    </row>
    <row r="42" spans="1:15">
      <c r="A42" s="88" t="s">
        <v>266</v>
      </c>
      <c r="B42" s="31"/>
      <c r="C42" s="31"/>
      <c r="D42" s="31"/>
      <c r="E42" s="28"/>
      <c r="F42" s="28"/>
      <c r="G42" s="28"/>
      <c r="H42" s="28"/>
      <c r="I42" s="28"/>
      <c r="J42" s="28"/>
      <c r="K42" s="28"/>
      <c r="L42" s="249"/>
      <c r="M42" s="249"/>
      <c r="N42" s="81"/>
      <c r="O42" s="45"/>
    </row>
    <row r="43" spans="1:15">
      <c r="A43" s="87"/>
      <c r="B43" s="28"/>
      <c r="C43" s="28"/>
      <c r="D43" s="28"/>
      <c r="E43" s="28"/>
      <c r="F43" s="28"/>
      <c r="G43" s="28"/>
      <c r="H43" s="140" t="s">
        <v>324</v>
      </c>
      <c r="I43" s="39"/>
      <c r="J43" s="39"/>
      <c r="K43" s="28"/>
      <c r="L43" s="45"/>
      <c r="M43" s="45"/>
      <c r="N43" s="119"/>
      <c r="O43" s="45"/>
    </row>
    <row r="44" spans="1:15" ht="12.75" customHeight="1">
      <c r="A44" s="246" t="s">
        <v>311</v>
      </c>
      <c r="B44" s="247"/>
      <c r="C44" s="247"/>
      <c r="D44" s="248"/>
      <c r="E44" s="248"/>
      <c r="F44" s="248"/>
      <c r="G44" s="188"/>
      <c r="H44" s="259" t="str">
        <f>+"El costo del embalaje por caja es de $"&amp;VALUE(D47)&amp;"."</f>
        <v>El costo del embalaje por caja es de $0.</v>
      </c>
      <c r="I44" s="259"/>
      <c r="J44" s="259"/>
      <c r="K44" s="28"/>
      <c r="L44" s="28" t="s">
        <v>220</v>
      </c>
      <c r="M44" s="28"/>
      <c r="N44" s="79"/>
      <c r="O44" s="45"/>
    </row>
    <row r="45" spans="1:15">
      <c r="A45" s="246"/>
      <c r="B45" s="247"/>
      <c r="C45" s="247"/>
      <c r="D45" s="248"/>
      <c r="E45" s="248"/>
      <c r="F45" s="248"/>
      <c r="G45" s="188"/>
      <c r="H45" s="259"/>
      <c r="I45" s="259"/>
      <c r="J45" s="259"/>
      <c r="K45" s="28"/>
      <c r="L45" s="31"/>
      <c r="M45" s="31"/>
      <c r="N45" s="82"/>
      <c r="O45" s="45"/>
    </row>
    <row r="46" spans="1:15">
      <c r="A46" s="87"/>
      <c r="B46" s="28"/>
      <c r="C46" s="28"/>
      <c r="D46" s="28"/>
      <c r="E46" s="28"/>
      <c r="F46" s="28"/>
      <c r="G46" s="28"/>
      <c r="H46" s="259"/>
      <c r="I46" s="259"/>
      <c r="J46" s="259"/>
      <c r="K46" s="28"/>
      <c r="L46" s="31"/>
      <c r="M46" s="31"/>
      <c r="N46" s="82"/>
      <c r="O46" s="45"/>
    </row>
    <row r="47" spans="1:15">
      <c r="A47" s="87" t="s">
        <v>277</v>
      </c>
      <c r="B47" s="28"/>
      <c r="C47" s="28" t="s">
        <v>221</v>
      </c>
      <c r="D47" s="131"/>
      <c r="E47" s="107"/>
      <c r="F47" s="32"/>
      <c r="G47" s="32"/>
      <c r="H47" s="259"/>
      <c r="I47" s="259"/>
      <c r="J47" s="259"/>
      <c r="K47" s="28"/>
      <c r="L47" s="31"/>
      <c r="M47" s="31"/>
      <c r="N47" s="82"/>
      <c r="O47" s="45"/>
    </row>
    <row r="48" spans="1:15">
      <c r="A48" s="87"/>
      <c r="B48" s="28"/>
      <c r="C48" s="28"/>
      <c r="D48" s="107"/>
      <c r="E48" s="107"/>
      <c r="F48" s="32"/>
      <c r="G48" s="32"/>
      <c r="H48" s="32"/>
      <c r="I48" s="32"/>
      <c r="J48" s="32"/>
      <c r="K48" s="94"/>
      <c r="L48" s="31"/>
      <c r="M48" s="31"/>
      <c r="N48" s="82"/>
      <c r="O48" s="45"/>
    </row>
    <row r="49" spans="1:15">
      <c r="A49" s="87"/>
      <c r="B49" s="28"/>
      <c r="C49" s="28"/>
      <c r="D49" s="28"/>
      <c r="E49" s="28"/>
      <c r="F49" s="28"/>
      <c r="G49" s="28"/>
      <c r="H49" s="28"/>
      <c r="I49" s="28"/>
      <c r="J49" s="28"/>
      <c r="K49" s="37"/>
      <c r="L49" s="31"/>
      <c r="M49" s="31"/>
      <c r="N49" s="82"/>
      <c r="O49" s="45"/>
    </row>
    <row r="50" spans="1:15">
      <c r="A50" s="87"/>
      <c r="B50" s="28"/>
      <c r="C50" s="28"/>
      <c r="D50" s="28"/>
      <c r="E50" s="28"/>
      <c r="F50" s="45"/>
      <c r="G50" s="45"/>
      <c r="H50" s="45"/>
      <c r="I50" s="45"/>
      <c r="J50" s="45"/>
      <c r="K50" s="45"/>
      <c r="L50" s="28"/>
      <c r="M50" s="28"/>
      <c r="N50" s="79"/>
      <c r="O50" s="45"/>
    </row>
    <row r="51" spans="1:15">
      <c r="A51" s="89" t="s">
        <v>246</v>
      </c>
      <c r="B51" s="28"/>
      <c r="C51" s="28"/>
      <c r="D51" s="28"/>
      <c r="E51" s="28"/>
      <c r="F51" s="45"/>
      <c r="G51" s="45"/>
      <c r="H51" s="45"/>
      <c r="I51" s="45"/>
      <c r="J51" s="45"/>
      <c r="K51" s="45"/>
      <c r="L51" s="28"/>
      <c r="M51" s="28"/>
      <c r="N51" s="79"/>
      <c r="O51" s="45"/>
    </row>
    <row r="52" spans="1:15">
      <c r="A52" s="8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79"/>
      <c r="O52" s="45"/>
    </row>
    <row r="53" spans="1:15">
      <c r="A53" s="8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79"/>
      <c r="O53" s="45"/>
    </row>
    <row r="54" spans="1:15" ht="15">
      <c r="A54" s="256" t="s">
        <v>305</v>
      </c>
      <c r="B54" s="257"/>
      <c r="C54" s="257"/>
      <c r="D54" s="257"/>
      <c r="E54" s="257"/>
      <c r="F54" s="257"/>
      <c r="G54" s="257"/>
      <c r="H54" s="257"/>
      <c r="I54" s="257"/>
      <c r="J54" s="257"/>
      <c r="K54" s="257"/>
      <c r="L54" s="257"/>
      <c r="M54" s="257"/>
      <c r="N54" s="258"/>
      <c r="O54" s="45"/>
    </row>
    <row r="55" spans="1:15">
      <c r="A55" s="124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6"/>
      <c r="O55" s="45"/>
    </row>
    <row r="56" spans="1:15">
      <c r="A56" s="88" t="s">
        <v>330</v>
      </c>
      <c r="B56" s="31"/>
      <c r="C56" s="31"/>
      <c r="D56" s="31"/>
      <c r="E56" s="28"/>
      <c r="F56" s="28"/>
      <c r="G56" s="28"/>
      <c r="H56" s="28"/>
      <c r="I56" s="28"/>
      <c r="J56" s="28"/>
      <c r="K56" s="28"/>
      <c r="L56" s="249"/>
      <c r="M56" s="249"/>
      <c r="N56" s="81"/>
      <c r="O56" s="45"/>
    </row>
    <row r="57" spans="1:15">
      <c r="A57" s="10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185"/>
      <c r="M57" s="185"/>
      <c r="N57" s="81"/>
      <c r="O57" s="45"/>
    </row>
    <row r="58" spans="1:15" ht="12.75" customHeight="1">
      <c r="A58" s="260" t="s">
        <v>312</v>
      </c>
      <c r="B58" s="261"/>
      <c r="C58" s="261"/>
      <c r="D58" s="262"/>
      <c r="E58" s="262"/>
      <c r="F58" s="262"/>
      <c r="G58" s="184"/>
      <c r="H58" s="184"/>
      <c r="I58" s="184"/>
      <c r="J58" s="184"/>
      <c r="K58" s="28"/>
      <c r="L58" s="28"/>
      <c r="M58" s="28"/>
      <c r="N58" s="79"/>
      <c r="O58" s="45"/>
    </row>
    <row r="59" spans="1:15">
      <c r="A59" s="260"/>
      <c r="B59" s="261"/>
      <c r="C59" s="261"/>
      <c r="D59" s="262"/>
      <c r="E59" s="262"/>
      <c r="F59" s="262"/>
      <c r="G59" s="184"/>
      <c r="H59" s="184"/>
      <c r="I59" s="184"/>
      <c r="J59" s="184"/>
      <c r="K59" s="28"/>
      <c r="L59" s="28"/>
      <c r="M59" s="28"/>
      <c r="N59" s="79"/>
      <c r="O59" s="45"/>
    </row>
    <row r="60" spans="1:15">
      <c r="A60" s="186"/>
      <c r="B60" s="187"/>
      <c r="C60" s="187"/>
      <c r="D60" s="188"/>
      <c r="E60" s="188"/>
      <c r="F60" s="188"/>
      <c r="G60" s="188"/>
      <c r="H60" s="188"/>
      <c r="I60" s="188"/>
      <c r="J60" s="188"/>
      <c r="K60" s="28"/>
      <c r="L60" s="28"/>
      <c r="M60" s="28"/>
      <c r="N60" s="79"/>
      <c r="O60" s="45"/>
    </row>
    <row r="61" spans="1:15">
      <c r="A61" s="87"/>
      <c r="B61" s="28"/>
      <c r="C61" s="28"/>
      <c r="D61" s="28"/>
      <c r="E61" s="182" t="s">
        <v>330</v>
      </c>
      <c r="F61" s="28"/>
      <c r="G61" s="28"/>
      <c r="H61" s="28"/>
      <c r="I61" s="28"/>
      <c r="J61" s="28"/>
      <c r="K61" s="28"/>
      <c r="L61" s="45"/>
      <c r="M61" s="28"/>
      <c r="N61" s="79"/>
      <c r="O61" s="45"/>
    </row>
    <row r="62" spans="1:15">
      <c r="A62" s="87"/>
      <c r="B62" s="28"/>
      <c r="C62" s="28"/>
      <c r="D62" s="28" t="s">
        <v>271</v>
      </c>
      <c r="E62" s="134"/>
      <c r="F62" s="28"/>
      <c r="G62" s="28"/>
      <c r="H62" s="28"/>
      <c r="I62" s="28"/>
      <c r="J62" s="28"/>
      <c r="K62" s="28"/>
      <c r="L62" s="28" t="s">
        <v>220</v>
      </c>
      <c r="M62" s="28"/>
      <c r="N62" s="79"/>
      <c r="O62" s="45"/>
    </row>
    <row r="63" spans="1:15">
      <c r="A63" s="87"/>
      <c r="B63" s="28"/>
      <c r="C63" s="28"/>
      <c r="D63" s="28" t="s">
        <v>272</v>
      </c>
      <c r="E63" s="134"/>
      <c r="F63" s="28"/>
      <c r="G63" s="28"/>
      <c r="H63" s="28"/>
      <c r="I63" s="28"/>
      <c r="J63" s="28"/>
      <c r="K63" s="28"/>
      <c r="L63" s="31"/>
      <c r="M63" s="31"/>
      <c r="N63" s="82"/>
      <c r="O63" s="45"/>
    </row>
    <row r="64" spans="1:15">
      <c r="A64" s="87"/>
      <c r="B64" s="28"/>
      <c r="C64" s="28"/>
      <c r="D64" s="28" t="s">
        <v>273</v>
      </c>
      <c r="E64" s="134"/>
      <c r="F64" s="28"/>
      <c r="G64" s="28"/>
      <c r="H64" s="28"/>
      <c r="I64" s="28"/>
      <c r="J64" s="28"/>
      <c r="K64" s="28"/>
      <c r="L64" s="31"/>
      <c r="M64" s="31"/>
      <c r="N64" s="82"/>
      <c r="O64" s="45"/>
    </row>
    <row r="65" spans="1:15">
      <c r="A65" s="87"/>
      <c r="B65" s="28"/>
      <c r="C65" s="28"/>
      <c r="D65" s="28" t="s">
        <v>274</v>
      </c>
      <c r="E65" s="134"/>
      <c r="F65" s="28"/>
      <c r="G65" s="28"/>
      <c r="H65" s="140" t="s">
        <v>324</v>
      </c>
      <c r="I65" s="39"/>
      <c r="J65" s="39"/>
      <c r="K65" s="28"/>
      <c r="L65" s="117"/>
      <c r="M65" s="117"/>
      <c r="N65" s="118"/>
      <c r="O65" s="45"/>
    </row>
    <row r="66" spans="1:15" ht="12.75" customHeight="1">
      <c r="A66" s="87"/>
      <c r="B66" s="28"/>
      <c r="C66" s="28"/>
      <c r="D66" s="28" t="s">
        <v>275</v>
      </c>
      <c r="E66" s="134"/>
      <c r="F66" s="28"/>
      <c r="G66" s="28"/>
      <c r="H66" s="259" t="str">
        <f>+"De las gallinas que hay en postura se han muerto un "&amp;VALUE(D69)&amp;"."</f>
        <v>De las gallinas que hay en postura se han muerto un 0.</v>
      </c>
      <c r="I66" s="259"/>
      <c r="J66" s="259"/>
      <c r="K66" s="30"/>
      <c r="L66" s="31"/>
      <c r="M66" s="31"/>
      <c r="N66" s="82"/>
      <c r="O66" s="45"/>
    </row>
    <row r="67" spans="1:15">
      <c r="A67" s="87"/>
      <c r="B67" s="28"/>
      <c r="C67" s="28"/>
      <c r="D67" s="28" t="s">
        <v>276</v>
      </c>
      <c r="E67" s="134"/>
      <c r="F67" s="28"/>
      <c r="G67" s="28"/>
      <c r="H67" s="259"/>
      <c r="I67" s="259"/>
      <c r="J67" s="259"/>
      <c r="K67" s="28"/>
      <c r="L67" s="31"/>
      <c r="M67" s="31"/>
      <c r="N67" s="82"/>
      <c r="O67" s="45"/>
    </row>
    <row r="68" spans="1:15">
      <c r="A68" s="47"/>
      <c r="B68" s="45"/>
      <c r="C68" s="45"/>
      <c r="D68" s="45"/>
      <c r="E68" s="93"/>
      <c r="F68" s="32"/>
      <c r="G68" s="32"/>
      <c r="H68" s="259"/>
      <c r="I68" s="259"/>
      <c r="J68" s="259"/>
      <c r="K68" s="45"/>
      <c r="L68" s="31"/>
      <c r="M68" s="31"/>
      <c r="N68" s="82"/>
      <c r="O68" s="45"/>
    </row>
    <row r="69" spans="1:15">
      <c r="A69" s="263" t="s">
        <v>330</v>
      </c>
      <c r="B69" s="264"/>
      <c r="C69" s="28" t="s">
        <v>221</v>
      </c>
      <c r="D69" s="135">
        <f>SUM(E62:E67)</f>
        <v>0</v>
      </c>
      <c r="E69" s="93"/>
      <c r="F69" s="32"/>
      <c r="G69" s="32"/>
      <c r="H69" s="259"/>
      <c r="I69" s="259"/>
      <c r="J69" s="259"/>
      <c r="K69" s="95"/>
      <c r="L69" s="31"/>
      <c r="M69" s="31"/>
      <c r="N69" s="82"/>
      <c r="O69" s="45"/>
    </row>
    <row r="70" spans="1:15">
      <c r="A70" s="87"/>
      <c r="B70" s="28"/>
      <c r="C70" s="28"/>
      <c r="D70" s="28"/>
      <c r="E70" s="28"/>
      <c r="F70" s="42"/>
      <c r="G70" s="42"/>
      <c r="H70" s="180"/>
      <c r="I70" s="42"/>
      <c r="J70" s="42"/>
      <c r="K70" s="28"/>
      <c r="L70" s="28"/>
      <c r="M70" s="28"/>
      <c r="N70" s="79"/>
      <c r="O70" s="45"/>
    </row>
    <row r="71" spans="1:15">
      <c r="A71" s="89" t="s">
        <v>247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79"/>
      <c r="O71" s="45"/>
    </row>
    <row r="72" spans="1:15">
      <c r="A72" s="8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79"/>
      <c r="O72" s="45"/>
    </row>
    <row r="73" spans="1:15">
      <c r="A73" s="87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79"/>
      <c r="O73" s="45"/>
    </row>
    <row r="74" spans="1:15">
      <c r="A74" s="88" t="s">
        <v>300</v>
      </c>
      <c r="B74" s="31"/>
      <c r="C74" s="31"/>
      <c r="D74" s="31"/>
      <c r="E74" s="28"/>
      <c r="F74" s="28"/>
      <c r="G74" s="28"/>
      <c r="H74" s="28"/>
      <c r="I74" s="28"/>
      <c r="J74" s="28"/>
      <c r="K74" s="28"/>
      <c r="L74" s="249"/>
      <c r="M74" s="249"/>
      <c r="N74" s="81"/>
      <c r="O74" s="45"/>
    </row>
    <row r="75" spans="1:15">
      <c r="A75" s="10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185"/>
      <c r="M75" s="185"/>
      <c r="N75" s="81"/>
      <c r="O75" s="45"/>
    </row>
    <row r="76" spans="1:15" ht="12.75" customHeight="1">
      <c r="A76" s="260" t="s">
        <v>312</v>
      </c>
      <c r="B76" s="261"/>
      <c r="C76" s="261"/>
      <c r="D76" s="262"/>
      <c r="E76" s="262"/>
      <c r="F76" s="262"/>
      <c r="G76" s="184"/>
      <c r="H76" s="184"/>
      <c r="I76" s="184"/>
      <c r="J76" s="184"/>
      <c r="K76" s="28"/>
      <c r="L76" s="28"/>
      <c r="M76" s="28"/>
      <c r="N76" s="79"/>
      <c r="O76" s="45"/>
    </row>
    <row r="77" spans="1:15">
      <c r="A77" s="260"/>
      <c r="B77" s="261"/>
      <c r="C77" s="261"/>
      <c r="D77" s="262"/>
      <c r="E77" s="262"/>
      <c r="F77" s="262"/>
      <c r="G77" s="184"/>
      <c r="H77" s="184"/>
      <c r="I77" s="184"/>
      <c r="J77" s="184"/>
      <c r="K77" s="28"/>
      <c r="L77" s="28"/>
      <c r="M77" s="28"/>
      <c r="N77" s="79"/>
      <c r="O77" s="45"/>
    </row>
    <row r="78" spans="1:15">
      <c r="A78" s="186"/>
      <c r="B78" s="187"/>
      <c r="C78" s="187"/>
      <c r="D78" s="188"/>
      <c r="E78" s="188"/>
      <c r="F78" s="188"/>
      <c r="G78" s="188"/>
      <c r="H78" s="188"/>
      <c r="I78" s="188"/>
      <c r="J78" s="188"/>
      <c r="K78" s="28"/>
      <c r="L78" s="28"/>
      <c r="M78" s="28"/>
      <c r="N78" s="79"/>
      <c r="O78" s="45"/>
    </row>
    <row r="79" spans="1:15">
      <c r="A79" s="87"/>
      <c r="B79" s="28"/>
      <c r="C79" s="28"/>
      <c r="D79" s="28"/>
      <c r="E79" s="182" t="s">
        <v>300</v>
      </c>
      <c r="F79" s="28"/>
      <c r="G79" s="28"/>
      <c r="H79" s="28"/>
      <c r="I79" s="28"/>
      <c r="J79" s="28"/>
      <c r="K79" s="28"/>
      <c r="L79" s="45"/>
      <c r="M79" s="28"/>
      <c r="N79" s="79"/>
      <c r="O79" s="45"/>
    </row>
    <row r="80" spans="1:15">
      <c r="A80" s="87"/>
      <c r="B80" s="28"/>
      <c r="C80" s="28"/>
      <c r="D80" s="28" t="s">
        <v>271</v>
      </c>
      <c r="E80" s="132"/>
      <c r="F80" s="28"/>
      <c r="G80" s="28"/>
      <c r="H80" s="28"/>
      <c r="I80" s="28"/>
      <c r="J80" s="28"/>
      <c r="K80" s="28"/>
      <c r="L80" s="28" t="s">
        <v>220</v>
      </c>
      <c r="M80" s="28"/>
      <c r="N80" s="79"/>
      <c r="O80" s="45"/>
    </row>
    <row r="81" spans="1:15">
      <c r="A81" s="87"/>
      <c r="B81" s="28"/>
      <c r="C81" s="28"/>
      <c r="D81" s="28" t="s">
        <v>272</v>
      </c>
      <c r="E81" s="132"/>
      <c r="F81" s="28"/>
      <c r="G81" s="28"/>
      <c r="H81" s="28"/>
      <c r="I81" s="28"/>
      <c r="J81" s="28"/>
      <c r="K81" s="28"/>
      <c r="L81" s="31"/>
      <c r="M81" s="31"/>
      <c r="N81" s="82"/>
      <c r="O81" s="45"/>
    </row>
    <row r="82" spans="1:15">
      <c r="A82" s="87"/>
      <c r="B82" s="28"/>
      <c r="C82" s="28"/>
      <c r="D82" s="28" t="s">
        <v>273</v>
      </c>
      <c r="E82" s="132"/>
      <c r="F82" s="28"/>
      <c r="G82" s="28"/>
      <c r="H82" s="28"/>
      <c r="I82" s="28"/>
      <c r="J82" s="28"/>
      <c r="K82" s="28"/>
      <c r="L82" s="31"/>
      <c r="M82" s="31"/>
      <c r="N82" s="82"/>
      <c r="O82" s="45"/>
    </row>
    <row r="83" spans="1:15">
      <c r="A83" s="87"/>
      <c r="B83" s="28"/>
      <c r="C83" s="28"/>
      <c r="D83" s="28" t="s">
        <v>274</v>
      </c>
      <c r="E83" s="132"/>
      <c r="F83" s="28"/>
      <c r="G83" s="28"/>
      <c r="H83" s="140" t="s">
        <v>324</v>
      </c>
      <c r="I83" s="39"/>
      <c r="J83" s="39"/>
      <c r="K83" s="28"/>
      <c r="L83" s="117"/>
      <c r="M83" s="117"/>
      <c r="N83" s="118"/>
      <c r="O83" s="45"/>
    </row>
    <row r="84" spans="1:15" ht="12.75" customHeight="1">
      <c r="A84" s="87"/>
      <c r="B84" s="28"/>
      <c r="C84" s="28"/>
      <c r="D84" s="28" t="s">
        <v>275</v>
      </c>
      <c r="E84" s="132"/>
      <c r="F84" s="28"/>
      <c r="G84" s="28"/>
      <c r="H84" s="259" t="str">
        <f>+"De las gallinas que hay en postura se han muerto un "&amp;VALUE(D87*100)&amp;"%."</f>
        <v>De las gallinas que hay en postura se han muerto un 0%.</v>
      </c>
      <c r="I84" s="259"/>
      <c r="J84" s="259"/>
      <c r="K84" s="30"/>
      <c r="L84" s="31"/>
      <c r="M84" s="31"/>
      <c r="N84" s="82"/>
      <c r="O84" s="45"/>
    </row>
    <row r="85" spans="1:15">
      <c r="A85" s="87"/>
      <c r="B85" s="28"/>
      <c r="C85" s="28"/>
      <c r="D85" s="28" t="s">
        <v>276</v>
      </c>
      <c r="E85" s="132"/>
      <c r="F85" s="28"/>
      <c r="G85" s="28"/>
      <c r="H85" s="259"/>
      <c r="I85" s="259"/>
      <c r="J85" s="259"/>
      <c r="K85" s="28"/>
      <c r="L85" s="31"/>
      <c r="M85" s="31"/>
      <c r="N85" s="82"/>
      <c r="O85" s="45"/>
    </row>
    <row r="86" spans="1:15">
      <c r="A86" s="47"/>
      <c r="B86" s="45"/>
      <c r="C86" s="45"/>
      <c r="D86" s="45"/>
      <c r="E86" s="93"/>
      <c r="F86" s="32"/>
      <c r="G86" s="32"/>
      <c r="H86" s="259"/>
      <c r="I86" s="259"/>
      <c r="J86" s="259"/>
      <c r="K86" s="45"/>
      <c r="L86" s="31"/>
      <c r="M86" s="31"/>
      <c r="N86" s="82"/>
      <c r="O86" s="45"/>
    </row>
    <row r="87" spans="1:15">
      <c r="A87" s="263" t="s">
        <v>300</v>
      </c>
      <c r="B87" s="264"/>
      <c r="C87" s="28" t="s">
        <v>221</v>
      </c>
      <c r="D87" s="133">
        <f>IF(SUM(E80:E85)=0,,AVERAGE(E80:E85))</f>
        <v>0</v>
      </c>
      <c r="E87" s="93"/>
      <c r="F87" s="32"/>
      <c r="G87" s="32"/>
      <c r="H87" s="259"/>
      <c r="I87" s="259"/>
      <c r="J87" s="259"/>
      <c r="K87" s="95"/>
      <c r="L87" s="31"/>
      <c r="M87" s="31"/>
      <c r="N87" s="82"/>
      <c r="O87" s="45"/>
    </row>
    <row r="88" spans="1:15">
      <c r="A88" s="87"/>
      <c r="B88" s="28"/>
      <c r="C88" s="28"/>
      <c r="D88" s="28"/>
      <c r="E88" s="28"/>
      <c r="F88" s="42"/>
      <c r="G88" s="42"/>
      <c r="H88" s="42"/>
      <c r="I88" s="42"/>
      <c r="J88" s="42"/>
      <c r="K88" s="28"/>
      <c r="L88" s="28"/>
      <c r="M88" s="28"/>
      <c r="N88" s="79"/>
      <c r="O88" s="45"/>
    </row>
    <row r="89" spans="1:15">
      <c r="A89" s="89" t="s">
        <v>247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79"/>
      <c r="O89" s="45"/>
    </row>
    <row r="90" spans="1:15">
      <c r="A90" s="87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79"/>
      <c r="O90" s="45"/>
    </row>
    <row r="91" spans="1:15">
      <c r="A91" s="87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79"/>
      <c r="O91" s="45"/>
    </row>
    <row r="92" spans="1:15">
      <c r="A92" s="88" t="s">
        <v>328</v>
      </c>
      <c r="B92" s="31"/>
      <c r="C92" s="31"/>
      <c r="D92" s="31"/>
      <c r="E92" s="28"/>
      <c r="F92" s="28"/>
      <c r="G92" s="28"/>
      <c r="H92" s="28"/>
      <c r="I92" s="28"/>
      <c r="J92" s="28"/>
      <c r="K92" s="28"/>
      <c r="L92" s="249"/>
      <c r="M92" s="249"/>
      <c r="N92" s="81"/>
      <c r="O92" s="45"/>
    </row>
    <row r="93" spans="1:15">
      <c r="A93" s="10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185"/>
      <c r="M93" s="185"/>
      <c r="N93" s="81"/>
      <c r="O93" s="45"/>
    </row>
    <row r="94" spans="1:15" ht="12.75" customHeight="1">
      <c r="A94" s="260" t="s">
        <v>326</v>
      </c>
      <c r="B94" s="261"/>
      <c r="C94" s="261"/>
      <c r="D94" s="262"/>
      <c r="E94" s="262"/>
      <c r="F94" s="262"/>
      <c r="G94" s="184"/>
      <c r="H94" s="184"/>
      <c r="I94" s="184"/>
      <c r="J94" s="184"/>
      <c r="K94" s="28"/>
      <c r="L94" s="28"/>
      <c r="M94" s="28"/>
      <c r="N94" s="79"/>
      <c r="O94" s="45"/>
    </row>
    <row r="95" spans="1:15">
      <c r="A95" s="260"/>
      <c r="B95" s="261"/>
      <c r="C95" s="261"/>
      <c r="D95" s="262"/>
      <c r="E95" s="262"/>
      <c r="F95" s="262"/>
      <c r="G95" s="184"/>
      <c r="H95" s="184"/>
      <c r="I95" s="184"/>
      <c r="J95" s="184"/>
      <c r="K95" s="28"/>
      <c r="L95" s="28"/>
      <c r="M95" s="28"/>
      <c r="N95" s="79"/>
      <c r="O95" s="45"/>
    </row>
    <row r="96" spans="1:15">
      <c r="A96" s="186"/>
      <c r="B96" s="187"/>
      <c r="C96" s="187"/>
      <c r="D96" s="188"/>
      <c r="E96" s="188"/>
      <c r="F96" s="188"/>
      <c r="G96" s="188"/>
      <c r="H96" s="188"/>
      <c r="I96" s="188"/>
      <c r="J96" s="188"/>
      <c r="K96" s="28"/>
      <c r="L96" s="28"/>
      <c r="M96" s="28"/>
      <c r="N96" s="79"/>
      <c r="O96" s="45"/>
    </row>
    <row r="97" spans="1:15">
      <c r="A97" s="87"/>
      <c r="B97" s="28"/>
      <c r="C97" s="28"/>
      <c r="D97" s="28"/>
      <c r="E97" s="182" t="s">
        <v>327</v>
      </c>
      <c r="F97" s="28"/>
      <c r="G97" s="28"/>
      <c r="H97" s="28"/>
      <c r="I97" s="28"/>
      <c r="J97" s="28"/>
      <c r="K97" s="28"/>
      <c r="L97" s="45"/>
      <c r="M97" s="28"/>
      <c r="N97" s="79"/>
      <c r="O97" s="45"/>
    </row>
    <row r="98" spans="1:15">
      <c r="A98" s="87"/>
      <c r="B98" s="28"/>
      <c r="C98" s="28"/>
      <c r="D98" s="28" t="s">
        <v>271</v>
      </c>
      <c r="E98" s="137"/>
      <c r="F98" s="28"/>
      <c r="G98" s="28"/>
      <c r="H98" s="28"/>
      <c r="I98" s="28"/>
      <c r="J98" s="28"/>
      <c r="K98" s="28"/>
      <c r="L98" s="28" t="s">
        <v>220</v>
      </c>
      <c r="M98" s="28"/>
      <c r="N98" s="79"/>
      <c r="O98" s="45"/>
    </row>
    <row r="99" spans="1:15">
      <c r="A99" s="87"/>
      <c r="B99" s="28"/>
      <c r="C99" s="28"/>
      <c r="D99" s="28" t="s">
        <v>272</v>
      </c>
      <c r="E99" s="137"/>
      <c r="F99" s="28"/>
      <c r="G99" s="28"/>
      <c r="H99" s="28"/>
      <c r="I99" s="28"/>
      <c r="J99" s="28"/>
      <c r="K99" s="28"/>
      <c r="L99" s="31"/>
      <c r="M99" s="31"/>
      <c r="N99" s="82"/>
      <c r="O99" s="45"/>
    </row>
    <row r="100" spans="1:15">
      <c r="A100" s="87"/>
      <c r="B100" s="28"/>
      <c r="C100" s="28"/>
      <c r="D100" s="28" t="s">
        <v>273</v>
      </c>
      <c r="E100" s="137"/>
      <c r="F100" s="28"/>
      <c r="G100" s="28"/>
      <c r="H100" s="28"/>
      <c r="I100" s="28"/>
      <c r="J100" s="28"/>
      <c r="K100" s="28"/>
      <c r="L100" s="31"/>
      <c r="M100" s="31"/>
      <c r="N100" s="82"/>
      <c r="O100" s="45"/>
    </row>
    <row r="101" spans="1:15">
      <c r="A101" s="87"/>
      <c r="B101" s="28"/>
      <c r="C101" s="28"/>
      <c r="D101" s="28" t="s">
        <v>274</v>
      </c>
      <c r="E101" s="137"/>
      <c r="F101" s="28"/>
      <c r="G101" s="28"/>
      <c r="H101" s="140" t="s">
        <v>324</v>
      </c>
      <c r="I101" s="39"/>
      <c r="J101" s="39"/>
      <c r="K101" s="28"/>
      <c r="L101" s="117"/>
      <c r="M101" s="117"/>
      <c r="N101" s="118"/>
      <c r="O101" s="45"/>
    </row>
    <row r="102" spans="1:15" ht="12.75" customHeight="1">
      <c r="A102" s="87"/>
      <c r="B102" s="28"/>
      <c r="C102" s="28"/>
      <c r="D102" s="28" t="s">
        <v>275</v>
      </c>
      <c r="E102" s="137"/>
      <c r="F102" s="28"/>
      <c r="G102" s="28"/>
      <c r="H102" s="259" t="str">
        <f>+"El costo invertido a las gallinas muertas fue de  $"&amp;VALUE(D105)&amp;"."</f>
        <v>El costo invertido a las gallinas muertas fue de  $0.</v>
      </c>
      <c r="I102" s="259"/>
      <c r="J102" s="259"/>
      <c r="K102" s="30"/>
      <c r="L102" s="31"/>
      <c r="M102" s="31"/>
      <c r="N102" s="82"/>
      <c r="O102" s="45"/>
    </row>
    <row r="103" spans="1:15">
      <c r="A103" s="87"/>
      <c r="B103" s="28"/>
      <c r="C103" s="28"/>
      <c r="D103" s="28" t="s">
        <v>276</v>
      </c>
      <c r="E103" s="137"/>
      <c r="F103" s="28"/>
      <c r="G103" s="28"/>
      <c r="H103" s="259"/>
      <c r="I103" s="259"/>
      <c r="J103" s="259"/>
      <c r="K103" s="28"/>
      <c r="L103" s="31"/>
      <c r="M103" s="31"/>
      <c r="N103" s="82"/>
      <c r="O103" s="45"/>
    </row>
    <row r="104" spans="1:15">
      <c r="A104" s="47"/>
      <c r="B104" s="45"/>
      <c r="C104" s="45"/>
      <c r="D104" s="45"/>
      <c r="E104" s="93"/>
      <c r="F104" s="32"/>
      <c r="G104" s="32"/>
      <c r="H104" s="259"/>
      <c r="I104" s="259"/>
      <c r="J104" s="259"/>
      <c r="K104" s="45"/>
      <c r="L104" s="31"/>
      <c r="M104" s="31"/>
      <c r="N104" s="82"/>
      <c r="O104" s="45"/>
    </row>
    <row r="105" spans="1:15">
      <c r="A105" s="263" t="s">
        <v>327</v>
      </c>
      <c r="B105" s="264"/>
      <c r="C105" s="28" t="s">
        <v>221</v>
      </c>
      <c r="D105" s="136">
        <f>SUM(E98:E103)</f>
        <v>0</v>
      </c>
      <c r="E105" s="93"/>
      <c r="F105" s="32"/>
      <c r="G105" s="32"/>
      <c r="H105" s="259"/>
      <c r="I105" s="259"/>
      <c r="J105" s="259"/>
      <c r="K105" s="95"/>
      <c r="L105" s="31"/>
      <c r="M105" s="31"/>
      <c r="N105" s="82"/>
      <c r="O105" s="45"/>
    </row>
    <row r="106" spans="1:15">
      <c r="A106" s="87"/>
      <c r="B106" s="28"/>
      <c r="C106" s="28"/>
      <c r="D106" s="28"/>
      <c r="E106" s="28"/>
      <c r="F106" s="42"/>
      <c r="G106" s="42"/>
      <c r="H106" s="42"/>
      <c r="I106" s="42"/>
      <c r="J106" s="42"/>
      <c r="K106" s="28"/>
      <c r="L106" s="28"/>
      <c r="M106" s="28"/>
      <c r="N106" s="79"/>
      <c r="O106" s="45"/>
    </row>
    <row r="107" spans="1:15">
      <c r="A107" s="89" t="s">
        <v>247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79"/>
      <c r="O107" s="45"/>
    </row>
    <row r="108" spans="1:15">
      <c r="A108" s="8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79"/>
      <c r="O108" s="45"/>
    </row>
    <row r="109" spans="1:15">
      <c r="A109" s="87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79"/>
      <c r="O109" s="45"/>
    </row>
    <row r="110" spans="1:15">
      <c r="A110" s="88" t="s">
        <v>263</v>
      </c>
      <c r="B110" s="31"/>
      <c r="C110" s="31"/>
      <c r="D110" s="31"/>
      <c r="E110" s="28"/>
      <c r="F110" s="28"/>
      <c r="G110" s="28"/>
      <c r="H110" s="28"/>
      <c r="I110" s="28"/>
      <c r="J110" s="28"/>
      <c r="K110" s="28"/>
      <c r="L110" s="249"/>
      <c r="M110" s="249"/>
      <c r="N110" s="81"/>
      <c r="O110" s="45"/>
    </row>
    <row r="111" spans="1:15">
      <c r="A111" s="10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185"/>
      <c r="M111" s="185"/>
      <c r="N111" s="81"/>
      <c r="O111" s="45"/>
    </row>
    <row r="112" spans="1:15" ht="12.75" customHeight="1">
      <c r="A112" s="260" t="s">
        <v>313</v>
      </c>
      <c r="B112" s="261"/>
      <c r="C112" s="261"/>
      <c r="D112" s="262"/>
      <c r="E112" s="262"/>
      <c r="F112" s="262"/>
      <c r="G112" s="184"/>
      <c r="H112" s="184"/>
      <c r="I112" s="184"/>
      <c r="J112" s="184"/>
      <c r="K112" s="28"/>
      <c r="L112" s="28"/>
      <c r="M112" s="28"/>
      <c r="N112" s="79"/>
      <c r="O112" s="45"/>
    </row>
    <row r="113" spans="1:15">
      <c r="A113" s="260"/>
      <c r="B113" s="261"/>
      <c r="C113" s="261"/>
      <c r="D113" s="262"/>
      <c r="E113" s="262"/>
      <c r="F113" s="262"/>
      <c r="G113" s="184"/>
      <c r="H113" s="184"/>
      <c r="I113" s="184"/>
      <c r="J113" s="184"/>
      <c r="K113" s="28"/>
      <c r="L113" s="28"/>
      <c r="M113" s="28"/>
      <c r="N113" s="79"/>
      <c r="O113" s="45"/>
    </row>
    <row r="114" spans="1:15">
      <c r="A114" s="186"/>
      <c r="B114" s="187"/>
      <c r="C114" s="187"/>
      <c r="D114" s="188"/>
      <c r="E114" s="188"/>
      <c r="F114" s="188"/>
      <c r="G114" s="188"/>
      <c r="H114" s="188"/>
      <c r="I114" s="188"/>
      <c r="J114" s="188"/>
      <c r="K114" s="28"/>
      <c r="L114" s="28"/>
      <c r="M114" s="28"/>
      <c r="N114" s="79"/>
      <c r="O114" s="45"/>
    </row>
    <row r="115" spans="1:15">
      <c r="A115" s="87"/>
      <c r="B115" s="28"/>
      <c r="C115" s="28"/>
      <c r="D115" s="28"/>
      <c r="E115" s="28" t="s">
        <v>301</v>
      </c>
      <c r="F115" s="28"/>
      <c r="G115" s="28"/>
      <c r="H115" s="28"/>
      <c r="I115" s="28"/>
      <c r="J115" s="28"/>
      <c r="K115" s="28"/>
      <c r="L115" s="28"/>
      <c r="M115" s="28"/>
      <c r="N115" s="79"/>
      <c r="O115" s="45"/>
    </row>
    <row r="116" spans="1:15">
      <c r="A116" s="87"/>
      <c r="B116" s="28"/>
      <c r="C116" s="28"/>
      <c r="D116" s="28" t="s">
        <v>271</v>
      </c>
      <c r="E116" s="134"/>
      <c r="F116" s="28"/>
      <c r="G116" s="28"/>
      <c r="H116" s="28"/>
      <c r="I116" s="28"/>
      <c r="J116" s="28"/>
      <c r="K116" s="28"/>
      <c r="L116" s="28"/>
      <c r="M116" s="28"/>
      <c r="N116" s="79"/>
      <c r="O116" s="45"/>
    </row>
    <row r="117" spans="1:15">
      <c r="A117" s="87"/>
      <c r="B117" s="28"/>
      <c r="C117" s="28"/>
      <c r="D117" s="28" t="s">
        <v>272</v>
      </c>
      <c r="E117" s="134"/>
      <c r="F117" s="28"/>
      <c r="G117" s="28"/>
      <c r="H117" s="28"/>
      <c r="I117" s="28"/>
      <c r="J117" s="28"/>
      <c r="K117" s="28"/>
      <c r="L117" s="28" t="s">
        <v>220</v>
      </c>
      <c r="M117" s="28"/>
      <c r="N117" s="79"/>
      <c r="O117" s="45"/>
    </row>
    <row r="118" spans="1:15">
      <c r="A118" s="87"/>
      <c r="B118" s="28"/>
      <c r="C118" s="28"/>
      <c r="D118" s="28" t="s">
        <v>273</v>
      </c>
      <c r="E118" s="134"/>
      <c r="F118" s="28"/>
      <c r="G118" s="28"/>
      <c r="H118" s="28"/>
      <c r="I118" s="28"/>
      <c r="J118" s="28"/>
      <c r="K118" s="28"/>
      <c r="L118" s="31"/>
      <c r="M118" s="31"/>
      <c r="N118" s="82"/>
      <c r="O118" s="45"/>
    </row>
    <row r="119" spans="1:15">
      <c r="A119" s="87"/>
      <c r="B119" s="28"/>
      <c r="C119" s="28"/>
      <c r="D119" s="28" t="s">
        <v>274</v>
      </c>
      <c r="E119" s="134"/>
      <c r="F119" s="28"/>
      <c r="G119" s="28"/>
      <c r="H119" s="140" t="s">
        <v>324</v>
      </c>
      <c r="I119" s="39"/>
      <c r="J119" s="39"/>
      <c r="K119" s="28"/>
      <c r="L119" s="31"/>
      <c r="M119" s="31"/>
      <c r="N119" s="82"/>
      <c r="O119" s="45"/>
    </row>
    <row r="120" spans="1:15" ht="12.75" customHeight="1">
      <c r="A120" s="87"/>
      <c r="B120" s="28"/>
      <c r="C120" s="28"/>
      <c r="D120" s="28" t="s">
        <v>275</v>
      </c>
      <c r="E120" s="134"/>
      <c r="F120" s="28"/>
      <c r="G120" s="28"/>
      <c r="H120" s="259" t="str">
        <f>+"El porcentaje de postura es de "&amp;VALUE(D123)&amp;"  huevos al día por gallina."</f>
        <v>El porcentaje de postura es de 0  huevos al día por gallina.</v>
      </c>
      <c r="I120" s="259"/>
      <c r="J120" s="259"/>
      <c r="K120" s="30"/>
      <c r="L120" s="31"/>
      <c r="M120" s="31"/>
      <c r="N120" s="82"/>
      <c r="O120" s="45"/>
    </row>
    <row r="121" spans="1:15">
      <c r="A121" s="87"/>
      <c r="B121" s="28"/>
      <c r="C121" s="28"/>
      <c r="D121" s="28" t="s">
        <v>276</v>
      </c>
      <c r="E121" s="134"/>
      <c r="F121" s="28"/>
      <c r="G121" s="28"/>
      <c r="H121" s="259"/>
      <c r="I121" s="259"/>
      <c r="J121" s="259"/>
      <c r="K121" s="28"/>
      <c r="L121" s="31"/>
      <c r="M121" s="31"/>
      <c r="N121" s="82"/>
      <c r="O121" s="45"/>
    </row>
    <row r="122" spans="1:15">
      <c r="A122" s="47"/>
      <c r="B122" s="45"/>
      <c r="C122" s="45"/>
      <c r="D122" s="93"/>
      <c r="E122" s="93"/>
      <c r="F122" s="32"/>
      <c r="G122" s="32"/>
      <c r="H122" s="259"/>
      <c r="I122" s="259"/>
      <c r="J122" s="259"/>
      <c r="K122" s="45"/>
      <c r="L122" s="31"/>
      <c r="M122" s="31"/>
      <c r="N122" s="82"/>
      <c r="O122" s="45"/>
    </row>
    <row r="123" spans="1:15">
      <c r="A123" s="263" t="s">
        <v>263</v>
      </c>
      <c r="B123" s="264"/>
      <c r="C123" s="28" t="s">
        <v>221</v>
      </c>
      <c r="D123" s="135">
        <f>IF(SUM(E116:E121)=0,,AVERAGE(E116:E121))</f>
        <v>0</v>
      </c>
      <c r="E123" s="93"/>
      <c r="F123" s="32"/>
      <c r="G123" s="32"/>
      <c r="H123" s="259"/>
      <c r="I123" s="259"/>
      <c r="J123" s="259"/>
      <c r="K123" s="96"/>
      <c r="L123" s="31"/>
      <c r="M123" s="31"/>
      <c r="N123" s="82"/>
      <c r="O123" s="45"/>
    </row>
    <row r="124" spans="1:15">
      <c r="A124" s="87"/>
      <c r="B124" s="28"/>
      <c r="C124" s="28"/>
      <c r="D124" s="28"/>
      <c r="E124" s="28"/>
      <c r="F124" s="42"/>
      <c r="G124" s="42"/>
      <c r="H124" s="42"/>
      <c r="I124" s="42"/>
      <c r="J124" s="42"/>
      <c r="K124" s="28"/>
      <c r="L124" s="28"/>
      <c r="M124" s="28"/>
      <c r="N124" s="79"/>
      <c r="O124" s="45"/>
    </row>
    <row r="125" spans="1:15">
      <c r="A125" s="89" t="s">
        <v>247</v>
      </c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79"/>
      <c r="O125" s="45"/>
    </row>
    <row r="126" spans="1:15">
      <c r="A126" s="87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79"/>
      <c r="O126" s="45"/>
    </row>
    <row r="127" spans="1:15">
      <c r="A127" s="87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79"/>
      <c r="O127" s="45"/>
    </row>
    <row r="128" spans="1:15">
      <c r="A128" s="88" t="s">
        <v>283</v>
      </c>
      <c r="B128" s="31"/>
      <c r="C128" s="31"/>
      <c r="D128" s="31"/>
      <c r="E128" s="28"/>
      <c r="F128" s="28"/>
      <c r="G128" s="28"/>
      <c r="H128" s="28"/>
      <c r="I128" s="28"/>
      <c r="J128" s="28"/>
      <c r="K128" s="28"/>
      <c r="L128" s="249"/>
      <c r="M128" s="249"/>
      <c r="N128" s="81"/>
      <c r="O128" s="45"/>
    </row>
    <row r="129" spans="1:15">
      <c r="A129" s="87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45"/>
      <c r="M129" s="45"/>
      <c r="N129" s="119"/>
      <c r="O129" s="45"/>
    </row>
    <row r="130" spans="1:15" ht="12.75" customHeight="1">
      <c r="A130" s="260" t="s">
        <v>314</v>
      </c>
      <c r="B130" s="261"/>
      <c r="C130" s="261"/>
      <c r="D130" s="262"/>
      <c r="E130" s="262"/>
      <c r="F130" s="262"/>
      <c r="G130" s="184"/>
      <c r="H130" s="184"/>
      <c r="I130" s="184"/>
      <c r="J130" s="184"/>
      <c r="K130" s="28"/>
      <c r="L130" s="45"/>
      <c r="M130" s="45"/>
      <c r="N130" s="119"/>
      <c r="O130" s="45"/>
    </row>
    <row r="131" spans="1:15" ht="12.75" customHeight="1">
      <c r="A131" s="260"/>
      <c r="B131" s="261"/>
      <c r="C131" s="261"/>
      <c r="D131" s="262"/>
      <c r="E131" s="262"/>
      <c r="F131" s="262"/>
      <c r="G131" s="184"/>
      <c r="H131" s="184"/>
      <c r="I131" s="184"/>
      <c r="J131" s="184"/>
      <c r="K131" s="28"/>
      <c r="L131" s="45"/>
      <c r="M131" s="45"/>
      <c r="N131" s="119"/>
      <c r="O131" s="45"/>
    </row>
    <row r="132" spans="1:15">
      <c r="A132" s="186"/>
      <c r="B132" s="187"/>
      <c r="C132" s="187"/>
      <c r="D132" s="188"/>
      <c r="E132" s="188"/>
      <c r="F132" s="188"/>
      <c r="G132" s="188"/>
      <c r="H132" s="188"/>
      <c r="I132" s="188"/>
      <c r="J132" s="188"/>
      <c r="K132" s="28"/>
      <c r="L132" s="45"/>
      <c r="M132" s="45"/>
      <c r="N132" s="119"/>
      <c r="O132" s="45"/>
    </row>
    <row r="133" spans="1:15">
      <c r="A133" s="186"/>
      <c r="B133" s="187"/>
      <c r="C133" s="187"/>
      <c r="D133" s="28"/>
      <c r="E133" s="28" t="s">
        <v>331</v>
      </c>
      <c r="F133" s="188"/>
      <c r="G133" s="188"/>
      <c r="H133" s="188"/>
      <c r="I133" s="188"/>
      <c r="J133" s="188"/>
      <c r="K133" s="28"/>
      <c r="L133" s="45"/>
      <c r="M133" s="45"/>
      <c r="N133" s="119"/>
      <c r="O133" s="45"/>
    </row>
    <row r="134" spans="1:15">
      <c r="A134" s="186"/>
      <c r="B134" s="187"/>
      <c r="C134" s="187"/>
      <c r="D134" s="28" t="s">
        <v>271</v>
      </c>
      <c r="E134" s="134"/>
      <c r="F134" s="188"/>
      <c r="G134" s="188"/>
      <c r="H134" s="188"/>
      <c r="I134" s="188"/>
      <c r="J134" s="188"/>
      <c r="K134" s="28"/>
      <c r="L134" s="45"/>
      <c r="M134" s="45"/>
      <c r="N134" s="119"/>
      <c r="O134" s="45"/>
    </row>
    <row r="135" spans="1:15">
      <c r="A135" s="186"/>
      <c r="B135" s="187"/>
      <c r="C135" s="187"/>
      <c r="D135" s="28" t="s">
        <v>272</v>
      </c>
      <c r="E135" s="134"/>
      <c r="F135" s="188"/>
      <c r="G135" s="188"/>
      <c r="H135" s="188"/>
      <c r="I135" s="188"/>
      <c r="J135" s="188"/>
      <c r="K135" s="28"/>
      <c r="L135" s="28" t="s">
        <v>220</v>
      </c>
      <c r="M135" s="28"/>
      <c r="N135" s="79"/>
      <c r="O135" s="45"/>
    </row>
    <row r="136" spans="1:15">
      <c r="A136" s="186"/>
      <c r="B136" s="187"/>
      <c r="C136" s="187"/>
      <c r="D136" s="28" t="s">
        <v>273</v>
      </c>
      <c r="E136" s="134"/>
      <c r="F136" s="188"/>
      <c r="G136" s="188"/>
      <c r="H136" s="188"/>
      <c r="I136" s="188"/>
      <c r="J136" s="188"/>
      <c r="K136" s="28"/>
      <c r="L136" s="31"/>
      <c r="M136" s="31"/>
      <c r="N136" s="82"/>
      <c r="O136" s="45"/>
    </row>
    <row r="137" spans="1:15">
      <c r="A137" s="186"/>
      <c r="B137" s="187"/>
      <c r="C137" s="187"/>
      <c r="D137" s="28" t="s">
        <v>274</v>
      </c>
      <c r="E137" s="134"/>
      <c r="F137" s="188"/>
      <c r="G137" s="188"/>
      <c r="H137" s="140" t="s">
        <v>324</v>
      </c>
      <c r="I137" s="39"/>
      <c r="J137" s="39"/>
      <c r="K137" s="28"/>
      <c r="L137" s="31"/>
      <c r="M137" s="31"/>
      <c r="N137" s="82"/>
      <c r="O137" s="45"/>
    </row>
    <row r="138" spans="1:15" ht="12.75" customHeight="1">
      <c r="A138" s="186"/>
      <c r="B138" s="187"/>
      <c r="C138" s="187"/>
      <c r="D138" s="28" t="s">
        <v>275</v>
      </c>
      <c r="E138" s="134"/>
      <c r="F138" s="188"/>
      <c r="G138" s="188"/>
      <c r="H138" s="259" t="str">
        <f>+"El peso en promedio de una caja recolectada es de "&amp;VALUE(D141)&amp;" KG."</f>
        <v>El peso en promedio de una caja recolectada es de 0 KG.</v>
      </c>
      <c r="I138" s="259"/>
      <c r="J138" s="259"/>
      <c r="K138" s="28"/>
      <c r="L138" s="31"/>
      <c r="M138" s="31"/>
      <c r="N138" s="82"/>
      <c r="O138" s="45"/>
    </row>
    <row r="139" spans="1:15" ht="12.75" customHeight="1">
      <c r="A139" s="186"/>
      <c r="B139" s="187"/>
      <c r="C139" s="187"/>
      <c r="D139" s="28" t="s">
        <v>276</v>
      </c>
      <c r="E139" s="134"/>
      <c r="F139" s="188"/>
      <c r="G139" s="188"/>
      <c r="H139" s="259"/>
      <c r="I139" s="259"/>
      <c r="J139" s="259"/>
      <c r="K139" s="28"/>
      <c r="L139" s="31"/>
      <c r="M139" s="31"/>
      <c r="N139" s="82"/>
      <c r="O139" s="45"/>
    </row>
    <row r="140" spans="1:15">
      <c r="A140" s="186"/>
      <c r="B140" s="187"/>
      <c r="C140" s="187"/>
      <c r="D140" s="188"/>
      <c r="E140" s="188"/>
      <c r="F140" s="188"/>
      <c r="G140" s="188"/>
      <c r="H140" s="259"/>
      <c r="I140" s="259"/>
      <c r="J140" s="259"/>
      <c r="K140" s="28"/>
      <c r="L140" s="31"/>
      <c r="M140" s="31"/>
      <c r="N140" s="82"/>
      <c r="O140" s="45"/>
    </row>
    <row r="141" spans="1:15">
      <c r="A141" s="263" t="s">
        <v>293</v>
      </c>
      <c r="B141" s="264"/>
      <c r="C141" s="28" t="s">
        <v>221</v>
      </c>
      <c r="D141" s="135">
        <f>IF(SUM(E134:E139)=0,,AVERAGE(E134:E139))</f>
        <v>0</v>
      </c>
      <c r="E141" s="93"/>
      <c r="F141" s="32"/>
      <c r="G141" s="32"/>
      <c r="H141" s="259"/>
      <c r="I141" s="259"/>
      <c r="J141" s="259"/>
      <c r="K141" s="104"/>
      <c r="L141" s="31"/>
      <c r="M141" s="31"/>
      <c r="N141" s="82"/>
      <c r="O141" s="45"/>
    </row>
    <row r="142" spans="1:15">
      <c r="A142" s="87"/>
      <c r="B142" s="28"/>
      <c r="C142" s="28"/>
      <c r="D142" s="93"/>
      <c r="E142" s="93"/>
      <c r="F142" s="32"/>
      <c r="G142" s="32"/>
      <c r="H142" s="32"/>
      <c r="I142" s="32"/>
      <c r="J142" s="32"/>
      <c r="K142" s="109"/>
      <c r="L142" s="28"/>
      <c r="M142" s="28"/>
      <c r="N142" s="79"/>
      <c r="O142" s="45"/>
    </row>
    <row r="143" spans="1:15">
      <c r="A143" s="87"/>
      <c r="B143" s="28"/>
      <c r="C143" s="28"/>
      <c r="D143" s="78"/>
      <c r="E143" s="182"/>
      <c r="F143" s="78"/>
      <c r="G143" s="78"/>
      <c r="H143" s="78"/>
      <c r="I143" s="78"/>
      <c r="J143" s="78"/>
      <c r="K143" s="110"/>
      <c r="L143" s="28"/>
      <c r="M143" s="28"/>
      <c r="N143" s="79"/>
      <c r="O143" s="45"/>
    </row>
    <row r="144" spans="1:15">
      <c r="A144" s="89" t="s">
        <v>246</v>
      </c>
      <c r="B144" s="28"/>
      <c r="C144" s="28"/>
      <c r="D144" s="28"/>
      <c r="E144" s="28"/>
      <c r="F144" s="78"/>
      <c r="G144" s="78"/>
      <c r="H144" s="78"/>
      <c r="I144" s="78"/>
      <c r="J144" s="78"/>
      <c r="K144" s="28"/>
      <c r="L144" s="28"/>
      <c r="M144" s="28"/>
      <c r="N144" s="79"/>
      <c r="O144" s="45"/>
    </row>
    <row r="145" spans="1:15">
      <c r="A145" s="87"/>
      <c r="B145" s="28"/>
      <c r="C145" s="28"/>
      <c r="D145" s="28"/>
      <c r="E145" s="28"/>
      <c r="F145" s="78"/>
      <c r="G145" s="78"/>
      <c r="H145" s="78"/>
      <c r="I145" s="78"/>
      <c r="J145" s="78"/>
      <c r="K145" s="77"/>
      <c r="L145" s="28"/>
      <c r="M145" s="28"/>
      <c r="N145" s="79"/>
      <c r="O145" s="45"/>
    </row>
    <row r="146" spans="1:15">
      <c r="A146" s="87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79"/>
      <c r="O146" s="45"/>
    </row>
    <row r="147" spans="1:15">
      <c r="A147" s="88" t="s">
        <v>282</v>
      </c>
      <c r="B147" s="31"/>
      <c r="C147" s="31"/>
      <c r="D147" s="31"/>
      <c r="E147" s="28"/>
      <c r="F147" s="28"/>
      <c r="G147" s="28"/>
      <c r="H147" s="28"/>
      <c r="I147" s="28"/>
      <c r="J147" s="28"/>
      <c r="K147" s="28"/>
      <c r="L147" s="28"/>
      <c r="M147" s="28"/>
      <c r="N147" s="79"/>
      <c r="O147" s="45"/>
    </row>
    <row r="148" spans="1:15">
      <c r="A148" s="10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79"/>
      <c r="O148" s="45"/>
    </row>
    <row r="149" spans="1:15" ht="12.75" customHeight="1">
      <c r="A149" s="246" t="s">
        <v>315</v>
      </c>
      <c r="B149" s="247"/>
      <c r="C149" s="247"/>
      <c r="D149" s="248"/>
      <c r="E149" s="248"/>
      <c r="F149" s="248"/>
      <c r="G149" s="188"/>
      <c r="H149" s="188"/>
      <c r="I149" s="188"/>
      <c r="J149" s="188"/>
      <c r="K149" s="28"/>
      <c r="L149" s="28"/>
      <c r="M149" s="28"/>
      <c r="N149" s="79"/>
      <c r="O149" s="45"/>
    </row>
    <row r="150" spans="1:15">
      <c r="A150" s="246"/>
      <c r="B150" s="247"/>
      <c r="C150" s="247"/>
      <c r="D150" s="248"/>
      <c r="E150" s="248"/>
      <c r="F150" s="248"/>
      <c r="G150" s="188"/>
      <c r="H150" s="188"/>
      <c r="I150" s="188"/>
      <c r="J150" s="188"/>
      <c r="K150" s="28"/>
      <c r="L150" s="28"/>
      <c r="M150" s="28"/>
      <c r="N150" s="79"/>
      <c r="O150" s="45"/>
    </row>
    <row r="151" spans="1:15" ht="12.75" customHeight="1">
      <c r="A151" s="186"/>
      <c r="B151" s="187"/>
      <c r="C151" s="187"/>
      <c r="D151" s="188"/>
      <c r="E151" s="188"/>
      <c r="F151" s="188"/>
      <c r="G151" s="188"/>
      <c r="H151" s="188"/>
      <c r="I151" s="188"/>
      <c r="J151" s="188"/>
      <c r="K151" s="28"/>
      <c r="L151" s="28"/>
      <c r="M151" s="28"/>
      <c r="N151" s="79"/>
      <c r="O151" s="45"/>
    </row>
    <row r="152" spans="1:15">
      <c r="A152" s="87"/>
      <c r="B152" s="28"/>
      <c r="C152" s="28"/>
      <c r="D152" s="28"/>
      <c r="E152" s="138" t="s">
        <v>281</v>
      </c>
      <c r="F152" s="28"/>
      <c r="G152" s="28"/>
      <c r="H152" s="28"/>
      <c r="I152" s="28"/>
      <c r="J152" s="28"/>
      <c r="K152" s="28"/>
      <c r="L152" s="28"/>
      <c r="M152" s="28"/>
      <c r="N152" s="79"/>
      <c r="O152" s="45"/>
    </row>
    <row r="153" spans="1:15">
      <c r="A153" s="87"/>
      <c r="B153" s="28"/>
      <c r="C153" s="28"/>
      <c r="D153" s="28" t="s">
        <v>271</v>
      </c>
      <c r="E153" s="134"/>
      <c r="F153" s="28"/>
      <c r="G153" s="28"/>
      <c r="H153" s="28"/>
      <c r="I153" s="28"/>
      <c r="J153" s="28"/>
      <c r="K153" s="28"/>
      <c r="L153" s="28"/>
      <c r="M153" s="28"/>
      <c r="N153" s="79"/>
      <c r="O153" s="45"/>
    </row>
    <row r="154" spans="1:15">
      <c r="A154" s="87"/>
      <c r="B154" s="28"/>
      <c r="C154" s="28"/>
      <c r="D154" s="28" t="s">
        <v>272</v>
      </c>
      <c r="E154" s="134"/>
      <c r="F154" s="28"/>
      <c r="G154" s="28"/>
      <c r="H154" s="28"/>
      <c r="I154" s="28"/>
      <c r="J154" s="28"/>
      <c r="K154" s="28"/>
      <c r="L154" s="28"/>
      <c r="M154" s="28"/>
      <c r="N154" s="79"/>
      <c r="O154" s="45"/>
    </row>
    <row r="155" spans="1:15">
      <c r="A155" s="87"/>
      <c r="B155" s="28"/>
      <c r="C155" s="28"/>
      <c r="D155" s="28" t="s">
        <v>273</v>
      </c>
      <c r="E155" s="134"/>
      <c r="F155" s="28"/>
      <c r="G155" s="28"/>
      <c r="H155" s="28"/>
      <c r="I155" s="28"/>
      <c r="J155" s="28"/>
      <c r="K155" s="28"/>
      <c r="L155" s="28"/>
      <c r="M155" s="28"/>
      <c r="N155" s="79"/>
      <c r="O155" s="45"/>
    </row>
    <row r="156" spans="1:15">
      <c r="A156" s="87"/>
      <c r="B156" s="28"/>
      <c r="C156" s="28"/>
      <c r="D156" s="28" t="s">
        <v>274</v>
      </c>
      <c r="E156" s="134"/>
      <c r="F156" s="28"/>
      <c r="G156" s="28"/>
      <c r="H156" s="140" t="s">
        <v>324</v>
      </c>
      <c r="I156" s="39"/>
      <c r="J156" s="39"/>
      <c r="K156" s="28"/>
      <c r="L156" s="28" t="s">
        <v>220</v>
      </c>
      <c r="M156" s="28"/>
      <c r="N156" s="79"/>
      <c r="O156" s="45"/>
    </row>
    <row r="157" spans="1:15" ht="12.75" customHeight="1">
      <c r="A157" s="87"/>
      <c r="B157" s="28"/>
      <c r="C157" s="28"/>
      <c r="D157" s="28" t="s">
        <v>275</v>
      </c>
      <c r="E157" s="134"/>
      <c r="F157" s="28"/>
      <c r="G157" s="28"/>
      <c r="H157" s="259" t="str">
        <f>+"Los kilos de alimento que consumío una gallina en el mes fue "&amp;VALUE(D160)&amp;" KG."</f>
        <v>Los kilos de alimento que consumío una gallina en el mes fue 0 KG.</v>
      </c>
      <c r="I157" s="259"/>
      <c r="J157" s="259"/>
      <c r="K157" s="28"/>
      <c r="L157" s="31"/>
      <c r="M157" s="31"/>
      <c r="N157" s="82"/>
      <c r="O157" s="45"/>
    </row>
    <row r="158" spans="1:15">
      <c r="A158" s="87"/>
      <c r="B158" s="28"/>
      <c r="C158" s="28"/>
      <c r="D158" s="28" t="s">
        <v>276</v>
      </c>
      <c r="E158" s="134"/>
      <c r="F158" s="28"/>
      <c r="G158" s="28"/>
      <c r="H158" s="259"/>
      <c r="I158" s="259"/>
      <c r="J158" s="259"/>
      <c r="K158" s="28"/>
      <c r="L158" s="31"/>
      <c r="M158" s="31"/>
      <c r="N158" s="82"/>
      <c r="O158" s="45"/>
    </row>
    <row r="159" spans="1:15" ht="12.75" customHeight="1">
      <c r="A159" s="87"/>
      <c r="B159" s="28"/>
      <c r="C159" s="28"/>
      <c r="D159" s="28"/>
      <c r="E159" s="28"/>
      <c r="F159" s="28"/>
      <c r="G159" s="28"/>
      <c r="H159" s="259"/>
      <c r="I159" s="259"/>
      <c r="J159" s="259"/>
      <c r="K159" s="28"/>
      <c r="L159" s="31"/>
      <c r="M159" s="31"/>
      <c r="N159" s="82"/>
      <c r="O159" s="45"/>
    </row>
    <row r="160" spans="1:15">
      <c r="A160" s="263" t="s">
        <v>282</v>
      </c>
      <c r="B160" s="264"/>
      <c r="C160" s="28" t="s">
        <v>221</v>
      </c>
      <c r="D160" s="135">
        <f>IF(SUM(E153:E158)=0,,AVERAGE(E153:E158))</f>
        <v>0</v>
      </c>
      <c r="E160" s="93"/>
      <c r="F160" s="93"/>
      <c r="G160" s="93"/>
      <c r="H160" s="259"/>
      <c r="I160" s="259"/>
      <c r="J160" s="259"/>
      <c r="K160" s="45"/>
      <c r="L160" s="31"/>
      <c r="M160" s="31"/>
      <c r="N160" s="82"/>
    </row>
    <row r="161" spans="1:14">
      <c r="A161" s="87"/>
      <c r="B161" s="28"/>
      <c r="C161" s="28"/>
      <c r="D161" s="93"/>
      <c r="E161" s="93"/>
      <c r="F161" s="111"/>
      <c r="G161" s="111"/>
      <c r="H161" s="111"/>
      <c r="I161" s="111"/>
      <c r="J161" s="111"/>
      <c r="K161" s="96"/>
      <c r="L161" s="31"/>
      <c r="M161" s="31"/>
      <c r="N161" s="82"/>
    </row>
    <row r="162" spans="1:14">
      <c r="A162" s="87"/>
      <c r="B162" s="28"/>
      <c r="C162" s="28"/>
      <c r="D162" s="182"/>
      <c r="E162" s="182"/>
      <c r="F162" s="182"/>
      <c r="G162" s="182"/>
      <c r="H162" s="182"/>
      <c r="I162" s="182"/>
      <c r="J162" s="182"/>
      <c r="K162" s="48"/>
      <c r="L162" s="31"/>
      <c r="M162" s="31"/>
      <c r="N162" s="82"/>
    </row>
    <row r="163" spans="1:14">
      <c r="A163" s="47"/>
      <c r="B163" s="28"/>
      <c r="C163" s="28"/>
      <c r="D163" s="28"/>
      <c r="E163" s="28"/>
      <c r="F163" s="33"/>
      <c r="G163" s="33"/>
      <c r="H163" s="33"/>
      <c r="I163" s="33"/>
      <c r="J163" s="33"/>
      <c r="K163" s="28"/>
      <c r="L163" s="28"/>
      <c r="M163" s="28"/>
      <c r="N163" s="79"/>
    </row>
    <row r="164" spans="1:14" ht="12.75" customHeight="1">
      <c r="A164" s="89" t="s">
        <v>246</v>
      </c>
      <c r="B164" s="39"/>
      <c r="C164" s="39"/>
      <c r="D164" s="28"/>
      <c r="E164" s="38"/>
      <c r="F164" s="33"/>
      <c r="G164" s="33"/>
      <c r="H164" s="33"/>
      <c r="I164" s="33"/>
      <c r="J164" s="33"/>
      <c r="K164" s="45"/>
      <c r="L164" s="39"/>
      <c r="M164" s="39"/>
      <c r="N164" s="80"/>
    </row>
    <row r="165" spans="1:14">
      <c r="A165" s="89"/>
      <c r="B165" s="39"/>
      <c r="C165" s="39"/>
      <c r="D165" s="28"/>
      <c r="E165" s="38"/>
      <c r="F165" s="33"/>
      <c r="G165" s="33"/>
      <c r="H165" s="33"/>
      <c r="I165" s="33"/>
      <c r="J165" s="33"/>
      <c r="K165" s="45"/>
      <c r="L165" s="39"/>
      <c r="M165" s="39"/>
      <c r="N165" s="80"/>
    </row>
    <row r="166" spans="1:14">
      <c r="A166" s="91"/>
      <c r="B166" s="39"/>
      <c r="C166" s="39"/>
      <c r="D166" s="28"/>
      <c r="E166" s="38"/>
      <c r="F166" s="33"/>
      <c r="G166" s="33"/>
      <c r="H166" s="33"/>
      <c r="I166" s="33"/>
      <c r="J166" s="33"/>
      <c r="K166" s="83"/>
      <c r="L166" s="39"/>
      <c r="M166" s="39"/>
      <c r="N166" s="80"/>
    </row>
    <row r="167" spans="1:14">
      <c r="A167" s="88" t="s">
        <v>292</v>
      </c>
      <c r="B167" s="31"/>
      <c r="C167" s="31"/>
      <c r="D167" s="31"/>
      <c r="E167" s="28"/>
      <c r="F167" s="28"/>
      <c r="G167" s="28"/>
      <c r="H167" s="28"/>
      <c r="I167" s="28"/>
      <c r="J167" s="28"/>
      <c r="K167" s="28"/>
      <c r="L167" s="249"/>
      <c r="M167" s="249"/>
      <c r="N167" s="81"/>
    </row>
    <row r="168" spans="1:14">
      <c r="A168" s="10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185"/>
      <c r="M168" s="185"/>
      <c r="N168" s="81"/>
    </row>
    <row r="169" spans="1:14" ht="12.75" customHeight="1">
      <c r="A169" s="260" t="s">
        <v>316</v>
      </c>
      <c r="B169" s="261"/>
      <c r="C169" s="261"/>
      <c r="D169" s="262"/>
      <c r="E169" s="262"/>
      <c r="F169" s="262"/>
      <c r="G169" s="184"/>
      <c r="H169" s="184"/>
      <c r="I169" s="184"/>
      <c r="J169" s="184"/>
      <c r="K169" s="28"/>
      <c r="L169" s="45"/>
      <c r="M169" s="28"/>
      <c r="N169" s="79"/>
    </row>
    <row r="170" spans="1:14">
      <c r="A170" s="260"/>
      <c r="B170" s="261"/>
      <c r="C170" s="261"/>
      <c r="D170" s="262"/>
      <c r="E170" s="262"/>
      <c r="F170" s="262"/>
      <c r="G170" s="184"/>
      <c r="H170" s="184"/>
      <c r="I170" s="184"/>
      <c r="J170" s="184"/>
      <c r="K170" s="28"/>
      <c r="L170" s="28"/>
      <c r="M170" s="28"/>
      <c r="N170" s="79"/>
    </row>
    <row r="171" spans="1:14" ht="12.75" customHeight="1">
      <c r="A171" s="186"/>
      <c r="B171" s="187"/>
      <c r="C171" s="187"/>
      <c r="D171" s="188"/>
      <c r="E171" s="188"/>
      <c r="F171" s="188"/>
      <c r="G171" s="188"/>
      <c r="H171" s="188"/>
      <c r="I171" s="188"/>
      <c r="J171" s="188"/>
      <c r="K171" s="28"/>
      <c r="L171" s="28"/>
      <c r="M171" s="28"/>
      <c r="N171" s="79"/>
    </row>
    <row r="172" spans="1:14">
      <c r="A172" s="87"/>
      <c r="B172" s="28"/>
      <c r="C172" s="28"/>
      <c r="D172" s="28"/>
      <c r="E172" s="28" t="s">
        <v>302</v>
      </c>
      <c r="F172" s="28"/>
      <c r="G172" s="28"/>
      <c r="H172" s="28"/>
      <c r="I172" s="28"/>
      <c r="J172" s="28"/>
      <c r="K172" s="28"/>
      <c r="L172" s="28"/>
      <c r="M172" s="28"/>
      <c r="N172" s="79"/>
    </row>
    <row r="173" spans="1:14">
      <c r="A173" s="87"/>
      <c r="B173" s="28"/>
      <c r="C173" s="28"/>
      <c r="D173" s="28" t="s">
        <v>271</v>
      </c>
      <c r="E173" s="137"/>
      <c r="F173" s="28"/>
      <c r="G173" s="28"/>
      <c r="H173" s="28"/>
      <c r="I173" s="28"/>
      <c r="J173" s="28"/>
      <c r="K173" s="28"/>
      <c r="L173" s="28"/>
      <c r="M173" s="28"/>
      <c r="N173" s="79"/>
    </row>
    <row r="174" spans="1:14">
      <c r="A174" s="87"/>
      <c r="B174" s="28"/>
      <c r="C174" s="28"/>
      <c r="D174" s="28" t="s">
        <v>272</v>
      </c>
      <c r="E174" s="137"/>
      <c r="F174" s="28"/>
      <c r="G174" s="28"/>
      <c r="H174" s="28"/>
      <c r="I174" s="28"/>
      <c r="J174" s="28"/>
      <c r="K174" s="28"/>
      <c r="L174" s="28"/>
      <c r="M174" s="28"/>
      <c r="N174" s="79"/>
    </row>
    <row r="175" spans="1:14">
      <c r="A175" s="87"/>
      <c r="B175" s="28"/>
      <c r="C175" s="28"/>
      <c r="D175" s="28" t="s">
        <v>273</v>
      </c>
      <c r="E175" s="137"/>
      <c r="F175" s="28"/>
      <c r="G175" s="28"/>
      <c r="H175" s="28"/>
      <c r="I175" s="28"/>
      <c r="J175" s="28"/>
      <c r="K175" s="28"/>
      <c r="L175" s="28"/>
      <c r="M175" s="28"/>
      <c r="N175" s="79"/>
    </row>
    <row r="176" spans="1:14">
      <c r="A176" s="87"/>
      <c r="B176" s="28"/>
      <c r="C176" s="28"/>
      <c r="D176" s="28" t="s">
        <v>274</v>
      </c>
      <c r="E176" s="137"/>
      <c r="F176" s="28"/>
      <c r="G176" s="28"/>
      <c r="H176" s="140" t="s">
        <v>324</v>
      </c>
      <c r="I176" s="39"/>
      <c r="J176" s="39"/>
      <c r="K176" s="28"/>
      <c r="L176" s="28" t="s">
        <v>220</v>
      </c>
      <c r="M176" s="28"/>
      <c r="N176" s="79"/>
    </row>
    <row r="177" spans="1:14" ht="12.75" customHeight="1">
      <c r="A177" s="87"/>
      <c r="B177" s="28"/>
      <c r="C177" s="28"/>
      <c r="D177" s="28" t="s">
        <v>275</v>
      </c>
      <c r="E177" s="137"/>
      <c r="F177" s="28"/>
      <c r="G177" s="28"/>
      <c r="H177" s="259" t="str">
        <f>+"El costo del consumo de alimento en el mes de una gallina es $"&amp;VALUE(D180)&amp;"."</f>
        <v>El costo del consumo de alimento en el mes de una gallina es $0.</v>
      </c>
      <c r="I177" s="259"/>
      <c r="J177" s="259"/>
      <c r="K177" s="28"/>
      <c r="L177" s="31"/>
      <c r="M177" s="31"/>
      <c r="N177" s="82"/>
    </row>
    <row r="178" spans="1:14">
      <c r="A178" s="87"/>
      <c r="B178" s="28"/>
      <c r="C178" s="28"/>
      <c r="D178" s="28" t="s">
        <v>276</v>
      </c>
      <c r="E178" s="137"/>
      <c r="F178" s="28"/>
      <c r="G178" s="28"/>
      <c r="H178" s="259"/>
      <c r="I178" s="259"/>
      <c r="J178" s="259"/>
      <c r="K178" s="28"/>
      <c r="L178" s="31"/>
      <c r="M178" s="31"/>
      <c r="N178" s="82"/>
    </row>
    <row r="179" spans="1:14" ht="12.75" customHeight="1">
      <c r="A179" s="87"/>
      <c r="B179" s="28"/>
      <c r="C179" s="28"/>
      <c r="D179" s="28"/>
      <c r="E179" s="28"/>
      <c r="F179" s="28"/>
      <c r="G179" s="28"/>
      <c r="H179" s="259"/>
      <c r="I179" s="259"/>
      <c r="J179" s="259"/>
      <c r="K179" s="28"/>
      <c r="L179" s="31"/>
      <c r="M179" s="31"/>
      <c r="N179" s="82"/>
    </row>
    <row r="180" spans="1:14">
      <c r="A180" s="263" t="s">
        <v>292</v>
      </c>
      <c r="B180" s="264"/>
      <c r="C180" s="28" t="s">
        <v>221</v>
      </c>
      <c r="D180" s="136">
        <f>IF(SUM(E173:E178)=0,,AVERAGE(E173:E178))</f>
        <v>0</v>
      </c>
      <c r="E180" s="114"/>
      <c r="F180" s="112"/>
      <c r="G180" s="112"/>
      <c r="H180" s="259"/>
      <c r="I180" s="259"/>
      <c r="J180" s="259"/>
      <c r="K180" s="35"/>
      <c r="L180" s="31"/>
      <c r="M180" s="31"/>
      <c r="N180" s="82"/>
    </row>
    <row r="181" spans="1:14">
      <c r="A181" s="87"/>
      <c r="B181" s="28"/>
      <c r="C181" s="28"/>
      <c r="D181" s="114"/>
      <c r="E181" s="114"/>
      <c r="F181" s="112"/>
      <c r="G181" s="112"/>
      <c r="H181" s="112"/>
      <c r="I181" s="112"/>
      <c r="J181" s="112"/>
      <c r="K181" s="113"/>
      <c r="L181" s="117"/>
      <c r="M181" s="117"/>
      <c r="N181" s="118"/>
    </row>
    <row r="182" spans="1:14">
      <c r="A182" s="87"/>
      <c r="B182" s="28"/>
      <c r="C182" s="28"/>
      <c r="D182" s="28"/>
      <c r="E182" s="28"/>
      <c r="F182" s="45"/>
      <c r="G182" s="45"/>
      <c r="H182" s="45"/>
      <c r="I182" s="45"/>
      <c r="J182" s="45"/>
      <c r="K182" s="45"/>
      <c r="L182" s="117"/>
      <c r="M182" s="117"/>
      <c r="N182" s="118"/>
    </row>
    <row r="183" spans="1:14">
      <c r="A183" s="87"/>
      <c r="B183" s="28"/>
      <c r="C183" s="28"/>
      <c r="D183" s="28"/>
      <c r="E183" s="28"/>
      <c r="F183" s="45"/>
      <c r="G183" s="45"/>
      <c r="H183" s="45"/>
      <c r="I183" s="45"/>
      <c r="J183" s="45"/>
      <c r="K183" s="45"/>
      <c r="L183" s="33"/>
      <c r="M183" s="28"/>
      <c r="N183" s="79"/>
    </row>
    <row r="184" spans="1:14">
      <c r="A184" s="89" t="s">
        <v>246</v>
      </c>
      <c r="B184" s="28"/>
      <c r="C184" s="28"/>
      <c r="D184" s="28"/>
      <c r="E184" s="28"/>
      <c r="F184" s="45"/>
      <c r="G184" s="45"/>
      <c r="H184" s="45"/>
      <c r="I184" s="45"/>
      <c r="J184" s="45"/>
      <c r="K184" s="45"/>
      <c r="L184" s="33"/>
      <c r="M184" s="37"/>
      <c r="N184" s="79"/>
    </row>
    <row r="185" spans="1:14">
      <c r="A185" s="87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33"/>
      <c r="M185" s="37"/>
      <c r="N185" s="79"/>
    </row>
    <row r="186" spans="1:14">
      <c r="A186" s="87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33"/>
      <c r="M186" s="37"/>
      <c r="N186" s="79"/>
    </row>
    <row r="187" spans="1:14">
      <c r="A187" s="88" t="s">
        <v>268</v>
      </c>
      <c r="B187" s="31"/>
      <c r="C187" s="31"/>
      <c r="D187" s="31"/>
      <c r="E187" s="28"/>
      <c r="F187" s="28"/>
      <c r="G187" s="28"/>
      <c r="H187" s="28"/>
      <c r="I187" s="28"/>
      <c r="J187" s="28"/>
      <c r="K187" s="28"/>
      <c r="L187" s="249"/>
      <c r="M187" s="249"/>
      <c r="N187" s="81"/>
    </row>
    <row r="188" spans="1:14">
      <c r="A188" s="87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45"/>
      <c r="M188" s="45"/>
      <c r="N188" s="119"/>
    </row>
    <row r="189" spans="1:14" ht="12.75" customHeight="1">
      <c r="A189" s="246" t="s">
        <v>317</v>
      </c>
      <c r="B189" s="247"/>
      <c r="C189" s="247"/>
      <c r="D189" s="248"/>
      <c r="E189" s="248"/>
      <c r="F189" s="248"/>
      <c r="G189" s="188"/>
      <c r="H189" s="188"/>
      <c r="I189" s="188"/>
      <c r="J189" s="188"/>
      <c r="K189" s="28"/>
      <c r="L189" s="45"/>
      <c r="M189" s="45"/>
      <c r="N189" s="119"/>
    </row>
    <row r="190" spans="1:14">
      <c r="A190" s="246"/>
      <c r="B190" s="247"/>
      <c r="C190" s="247"/>
      <c r="D190" s="248"/>
      <c r="E190" s="248"/>
      <c r="F190" s="248"/>
      <c r="G190" s="188"/>
      <c r="H190" s="188"/>
      <c r="I190" s="188"/>
      <c r="J190" s="188"/>
      <c r="K190" s="28"/>
      <c r="L190" s="45"/>
      <c r="M190" s="45"/>
      <c r="N190" s="119"/>
    </row>
    <row r="191" spans="1:14" ht="12.75" customHeight="1">
      <c r="A191" s="186"/>
      <c r="B191" s="187"/>
      <c r="C191" s="187"/>
      <c r="D191" s="188"/>
      <c r="E191" s="188"/>
      <c r="F191" s="188"/>
      <c r="G191" s="188"/>
      <c r="H191" s="188"/>
      <c r="I191" s="188"/>
      <c r="J191" s="188"/>
      <c r="K191" s="28"/>
      <c r="L191" s="45"/>
      <c r="M191" s="45"/>
      <c r="N191" s="119"/>
    </row>
    <row r="192" spans="1:14">
      <c r="A192" s="186"/>
      <c r="B192" s="187"/>
      <c r="C192" s="187"/>
      <c r="D192" s="28"/>
      <c r="E192" s="28" t="s">
        <v>268</v>
      </c>
      <c r="F192" s="188"/>
      <c r="G192" s="188"/>
      <c r="H192" s="188"/>
      <c r="I192" s="188"/>
      <c r="J192" s="188"/>
      <c r="K192" s="28"/>
      <c r="L192" s="45"/>
      <c r="M192" s="45"/>
      <c r="N192" s="119"/>
    </row>
    <row r="193" spans="1:14">
      <c r="A193" s="186"/>
      <c r="B193" s="187"/>
      <c r="C193" s="187"/>
      <c r="D193" s="28" t="s">
        <v>271</v>
      </c>
      <c r="E193" s="134"/>
      <c r="F193" s="188"/>
      <c r="G193" s="188"/>
      <c r="H193" s="188"/>
      <c r="I193" s="188"/>
      <c r="J193" s="188"/>
      <c r="K193" s="28"/>
      <c r="L193" s="45"/>
      <c r="M193" s="45"/>
      <c r="N193" s="119"/>
    </row>
    <row r="194" spans="1:14">
      <c r="A194" s="186"/>
      <c r="B194" s="187"/>
      <c r="C194" s="187"/>
      <c r="D194" s="28" t="s">
        <v>272</v>
      </c>
      <c r="E194" s="134"/>
      <c r="F194" s="188"/>
      <c r="G194" s="188"/>
      <c r="H194" s="188"/>
      <c r="I194" s="188"/>
      <c r="J194" s="188"/>
      <c r="K194" s="28"/>
      <c r="L194" s="45"/>
      <c r="M194" s="45"/>
      <c r="N194" s="119"/>
    </row>
    <row r="195" spans="1:14">
      <c r="A195" s="186"/>
      <c r="B195" s="187"/>
      <c r="C195" s="187"/>
      <c r="D195" s="28" t="s">
        <v>273</v>
      </c>
      <c r="E195" s="134"/>
      <c r="F195" s="188"/>
      <c r="G195" s="188"/>
      <c r="H195" s="188"/>
      <c r="I195" s="188"/>
      <c r="J195" s="188"/>
      <c r="K195" s="28"/>
      <c r="L195" s="28" t="s">
        <v>220</v>
      </c>
      <c r="M195" s="28"/>
      <c r="N195" s="79"/>
    </row>
    <row r="196" spans="1:14">
      <c r="A196" s="186"/>
      <c r="B196" s="187"/>
      <c r="C196" s="187"/>
      <c r="D196" s="28" t="s">
        <v>274</v>
      </c>
      <c r="E196" s="134"/>
      <c r="F196" s="188"/>
      <c r="G196" s="188"/>
      <c r="H196" s="140" t="s">
        <v>324</v>
      </c>
      <c r="I196" s="39"/>
      <c r="J196" s="39"/>
      <c r="K196" s="28"/>
      <c r="L196" s="31"/>
      <c r="M196" s="31"/>
      <c r="N196" s="82"/>
    </row>
    <row r="197" spans="1:14" ht="12.75" customHeight="1">
      <c r="A197" s="186"/>
      <c r="B197" s="187"/>
      <c r="C197" s="187"/>
      <c r="D197" s="28" t="s">
        <v>275</v>
      </c>
      <c r="E197" s="134"/>
      <c r="F197" s="188"/>
      <c r="G197" s="188"/>
      <c r="H197" s="259" t="str">
        <f>+"Para que una gallina ponga un kilogramo de huevo necesita comer "&amp;VALUE(D200)&amp;" KG."</f>
        <v>Para que una gallina ponga un kilogramo de huevo necesita comer 0 KG.</v>
      </c>
      <c r="I197" s="259"/>
      <c r="J197" s="259"/>
      <c r="K197" s="28"/>
      <c r="L197" s="31"/>
      <c r="M197" s="31"/>
      <c r="N197" s="82"/>
    </row>
    <row r="198" spans="1:14">
      <c r="A198" s="186"/>
      <c r="B198" s="187"/>
      <c r="C198" s="187"/>
      <c r="D198" s="28" t="s">
        <v>276</v>
      </c>
      <c r="E198" s="134"/>
      <c r="F198" s="188"/>
      <c r="G198" s="188"/>
      <c r="H198" s="259"/>
      <c r="I198" s="259"/>
      <c r="J198" s="259"/>
      <c r="K198" s="28"/>
      <c r="L198" s="31"/>
      <c r="M198" s="31"/>
      <c r="N198" s="82"/>
    </row>
    <row r="199" spans="1:14" ht="12.75" customHeight="1">
      <c r="A199" s="87"/>
      <c r="B199" s="28"/>
      <c r="C199" s="28"/>
      <c r="D199" s="28"/>
      <c r="E199" s="28"/>
      <c r="F199" s="28"/>
      <c r="G199" s="28"/>
      <c r="H199" s="259"/>
      <c r="I199" s="259"/>
      <c r="J199" s="259"/>
      <c r="K199" s="28"/>
      <c r="L199" s="31"/>
      <c r="M199" s="31"/>
      <c r="N199" s="82"/>
    </row>
    <row r="200" spans="1:14">
      <c r="A200" s="263" t="s">
        <v>294</v>
      </c>
      <c r="B200" s="264"/>
      <c r="C200" s="28" t="s">
        <v>221</v>
      </c>
      <c r="D200" s="135">
        <f>IF(SUM(E193:E198)=0,,AVERAGE(E193:E198))</f>
        <v>0</v>
      </c>
      <c r="E200" s="93"/>
      <c r="F200" s="33"/>
      <c r="G200" s="33"/>
      <c r="H200" s="259"/>
      <c r="I200" s="259"/>
      <c r="J200" s="259"/>
      <c r="K200" s="28"/>
      <c r="L200" s="31"/>
      <c r="M200" s="31"/>
      <c r="N200" s="82"/>
    </row>
    <row r="201" spans="1:14" ht="12.75" customHeight="1">
      <c r="A201" s="87"/>
      <c r="B201" s="28"/>
      <c r="C201" s="28"/>
      <c r="D201" s="93"/>
      <c r="E201" s="93"/>
      <c r="F201" s="33"/>
      <c r="G201" s="33"/>
      <c r="H201" s="33"/>
      <c r="I201" s="33"/>
      <c r="J201" s="33"/>
      <c r="K201" s="96"/>
      <c r="L201" s="31"/>
      <c r="M201" s="31"/>
      <c r="N201" s="82"/>
    </row>
    <row r="202" spans="1:14">
      <c r="A202" s="87"/>
      <c r="B202" s="28"/>
      <c r="C202" s="28"/>
      <c r="D202" s="182"/>
      <c r="E202" s="182"/>
      <c r="F202" s="182"/>
      <c r="G202" s="182"/>
      <c r="H202" s="182"/>
      <c r="I202" s="182"/>
      <c r="J202" s="182"/>
      <c r="K202" s="48"/>
      <c r="L202" s="31"/>
      <c r="M202" s="31"/>
      <c r="N202" s="82"/>
    </row>
    <row r="203" spans="1:14">
      <c r="A203" s="47"/>
      <c r="B203" s="28"/>
      <c r="C203" s="28"/>
      <c r="D203" s="28"/>
      <c r="E203" s="28"/>
      <c r="F203" s="45"/>
      <c r="G203" s="45"/>
      <c r="H203" s="45"/>
      <c r="I203" s="45"/>
      <c r="J203" s="45"/>
      <c r="K203" s="45"/>
      <c r="L203" s="31"/>
      <c r="M203" s="31"/>
      <c r="N203" s="82"/>
    </row>
    <row r="204" spans="1:14" ht="12.75" customHeight="1">
      <c r="A204" s="89" t="s">
        <v>246</v>
      </c>
      <c r="B204" s="39"/>
      <c r="C204" s="39"/>
      <c r="D204" s="28"/>
      <c r="E204" s="38"/>
      <c r="F204" s="45"/>
      <c r="G204" s="45"/>
      <c r="H204" s="45"/>
      <c r="I204" s="45"/>
      <c r="J204" s="45"/>
      <c r="K204" s="45"/>
      <c r="L204" s="31"/>
      <c r="M204" s="31"/>
      <c r="N204" s="82"/>
    </row>
    <row r="205" spans="1:14">
      <c r="A205" s="89"/>
      <c r="B205" s="39"/>
      <c r="C205" s="39"/>
      <c r="D205" s="28"/>
      <c r="E205" s="38"/>
      <c r="F205" s="45"/>
      <c r="G205" s="45"/>
      <c r="H205" s="45"/>
      <c r="I205" s="45"/>
      <c r="J205" s="45"/>
      <c r="K205" s="45"/>
      <c r="L205" s="39"/>
      <c r="M205" s="39"/>
      <c r="N205" s="80"/>
    </row>
    <row r="206" spans="1:14">
      <c r="A206" s="91"/>
      <c r="B206" s="39"/>
      <c r="C206" s="39"/>
      <c r="D206" s="28"/>
      <c r="E206" s="38"/>
      <c r="F206" s="33"/>
      <c r="G206" s="33"/>
      <c r="H206" s="33"/>
      <c r="I206" s="33"/>
      <c r="J206" s="33"/>
      <c r="K206" s="83"/>
      <c r="L206" s="39"/>
      <c r="M206" s="39"/>
      <c r="N206" s="80"/>
    </row>
    <row r="207" spans="1:14">
      <c r="A207" s="88" t="s">
        <v>268</v>
      </c>
      <c r="B207" s="31"/>
      <c r="C207" s="31"/>
      <c r="D207" s="31"/>
      <c r="E207" s="28"/>
      <c r="F207" s="28"/>
      <c r="G207" s="28"/>
      <c r="H207" s="28"/>
      <c r="I207" s="28"/>
      <c r="J207" s="28"/>
      <c r="K207" s="28"/>
      <c r="L207" s="249"/>
      <c r="M207" s="249"/>
      <c r="N207" s="81"/>
    </row>
    <row r="208" spans="1:14">
      <c r="A208" s="87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45"/>
      <c r="M208" s="45"/>
      <c r="N208" s="119"/>
    </row>
    <row r="209" spans="1:14" ht="12.75" customHeight="1">
      <c r="A209" s="246" t="s">
        <v>318</v>
      </c>
      <c r="B209" s="247"/>
      <c r="C209" s="247"/>
      <c r="D209" s="248"/>
      <c r="E209" s="248"/>
      <c r="F209" s="248"/>
      <c r="G209" s="188"/>
      <c r="H209" s="188"/>
      <c r="I209" s="188"/>
      <c r="J209" s="188"/>
      <c r="K209" s="28"/>
      <c r="L209" s="45"/>
      <c r="M209" s="45"/>
      <c r="N209" s="119"/>
    </row>
    <row r="210" spans="1:14">
      <c r="A210" s="246"/>
      <c r="B210" s="247"/>
      <c r="C210" s="247"/>
      <c r="D210" s="248"/>
      <c r="E210" s="248"/>
      <c r="F210" s="248"/>
      <c r="G210" s="188"/>
      <c r="H210" s="188"/>
      <c r="I210" s="188"/>
      <c r="J210" s="188"/>
      <c r="K210" s="28"/>
      <c r="L210" s="45"/>
      <c r="M210" s="45"/>
      <c r="N210" s="119"/>
    </row>
    <row r="211" spans="1:14" ht="12.75" customHeight="1">
      <c r="A211" s="186"/>
      <c r="B211" s="187"/>
      <c r="C211" s="187"/>
      <c r="D211" s="188"/>
      <c r="E211" s="188"/>
      <c r="F211" s="188"/>
      <c r="G211" s="188"/>
      <c r="H211" s="188"/>
      <c r="I211" s="188"/>
      <c r="J211" s="188"/>
      <c r="K211" s="28"/>
      <c r="L211" s="45"/>
      <c r="M211" s="45"/>
      <c r="N211" s="119"/>
    </row>
    <row r="212" spans="1:14">
      <c r="A212" s="186"/>
      <c r="B212" s="187"/>
      <c r="C212" s="187"/>
      <c r="D212" s="28"/>
      <c r="E212" s="28" t="s">
        <v>284</v>
      </c>
      <c r="F212" s="188"/>
      <c r="G212" s="188"/>
      <c r="H212" s="188"/>
      <c r="I212" s="188"/>
      <c r="J212" s="188"/>
      <c r="K212" s="28"/>
      <c r="L212" s="45"/>
      <c r="M212" s="45"/>
      <c r="N212" s="119"/>
    </row>
    <row r="213" spans="1:14">
      <c r="A213" s="186"/>
      <c r="B213" s="187"/>
      <c r="C213" s="187"/>
      <c r="D213" s="28" t="s">
        <v>271</v>
      </c>
      <c r="E213" s="137"/>
      <c r="F213" s="188"/>
      <c r="G213" s="188"/>
      <c r="H213" s="188"/>
      <c r="I213" s="188"/>
      <c r="J213" s="188"/>
      <c r="K213" s="28"/>
      <c r="L213" s="45"/>
      <c r="M213" s="45"/>
      <c r="N213" s="119"/>
    </row>
    <row r="214" spans="1:14">
      <c r="A214" s="186"/>
      <c r="B214" s="187"/>
      <c r="C214" s="187"/>
      <c r="D214" s="28" t="s">
        <v>272</v>
      </c>
      <c r="E214" s="137"/>
      <c r="F214" s="188"/>
      <c r="G214" s="188"/>
      <c r="H214" s="188"/>
      <c r="I214" s="188"/>
      <c r="J214" s="188"/>
      <c r="K214" s="28"/>
      <c r="L214" s="28" t="s">
        <v>220</v>
      </c>
      <c r="M214" s="28"/>
      <c r="N214" s="79"/>
    </row>
    <row r="215" spans="1:14">
      <c r="A215" s="186"/>
      <c r="B215" s="187"/>
      <c r="C215" s="187"/>
      <c r="D215" s="28" t="s">
        <v>273</v>
      </c>
      <c r="E215" s="137"/>
      <c r="F215" s="188"/>
      <c r="G215" s="188"/>
      <c r="H215" s="188"/>
      <c r="I215" s="188"/>
      <c r="J215" s="188"/>
      <c r="K215" s="28"/>
      <c r="L215" s="31"/>
      <c r="M215" s="31"/>
      <c r="N215" s="82"/>
    </row>
    <row r="216" spans="1:14">
      <c r="A216" s="186"/>
      <c r="B216" s="187"/>
      <c r="C216" s="187"/>
      <c r="D216" s="28" t="s">
        <v>274</v>
      </c>
      <c r="E216" s="137"/>
      <c r="F216" s="188"/>
      <c r="G216" s="188"/>
      <c r="H216" s="140" t="s">
        <v>324</v>
      </c>
      <c r="I216" s="39"/>
      <c r="J216" s="39"/>
      <c r="K216" s="28"/>
      <c r="L216" s="31"/>
      <c r="M216" s="31"/>
      <c r="N216" s="82"/>
    </row>
    <row r="217" spans="1:14" ht="12.75" customHeight="1">
      <c r="A217" s="186"/>
      <c r="B217" s="187"/>
      <c r="C217" s="187"/>
      <c r="D217" s="28" t="s">
        <v>275</v>
      </c>
      <c r="E217" s="137"/>
      <c r="F217" s="188"/>
      <c r="G217" s="188"/>
      <c r="H217" s="259" t="str">
        <f>+"El costo del alimento para que una gallina ponga un kilogramo de huevo es de $"&amp;VALUE(D220)&amp;"."</f>
        <v>El costo del alimento para que una gallina ponga un kilogramo de huevo es de $0.</v>
      </c>
      <c r="I217" s="259"/>
      <c r="J217" s="259"/>
      <c r="K217" s="28"/>
      <c r="L217" s="31"/>
      <c r="M217" s="31"/>
      <c r="N217" s="82"/>
    </row>
    <row r="218" spans="1:14">
      <c r="A218" s="186"/>
      <c r="B218" s="187"/>
      <c r="C218" s="187"/>
      <c r="D218" s="28" t="s">
        <v>276</v>
      </c>
      <c r="E218" s="137"/>
      <c r="F218" s="188"/>
      <c r="G218" s="188"/>
      <c r="H218" s="259"/>
      <c r="I218" s="259"/>
      <c r="J218" s="259"/>
      <c r="K218" s="28"/>
      <c r="L218" s="31"/>
      <c r="M218" s="31"/>
      <c r="N218" s="82"/>
    </row>
    <row r="219" spans="1:14" ht="12.75" customHeight="1">
      <c r="A219" s="87"/>
      <c r="B219" s="28"/>
      <c r="C219" s="28"/>
      <c r="D219" s="28"/>
      <c r="E219" s="28"/>
      <c r="F219" s="28"/>
      <c r="G219" s="28"/>
      <c r="H219" s="259"/>
      <c r="I219" s="259"/>
      <c r="J219" s="259"/>
      <c r="K219" s="28"/>
      <c r="L219" s="31"/>
      <c r="M219" s="31"/>
      <c r="N219" s="82"/>
    </row>
    <row r="220" spans="1:14">
      <c r="A220" s="263" t="s">
        <v>303</v>
      </c>
      <c r="B220" s="264"/>
      <c r="C220" s="28" t="s">
        <v>221</v>
      </c>
      <c r="D220" s="136">
        <f>IF(SUM(E213:E218)=0,,AVERAGE(E213:E218))</f>
        <v>0</v>
      </c>
      <c r="E220" s="93"/>
      <c r="F220" s="33"/>
      <c r="G220" s="33"/>
      <c r="H220" s="259"/>
      <c r="I220" s="259"/>
      <c r="J220" s="259"/>
      <c r="K220" s="28"/>
      <c r="L220" s="31"/>
      <c r="M220" s="31"/>
      <c r="N220" s="82"/>
    </row>
    <row r="221" spans="1:14" ht="12.75" customHeight="1">
      <c r="A221" s="87"/>
      <c r="B221" s="28"/>
      <c r="C221" s="28"/>
      <c r="D221" s="93"/>
      <c r="E221" s="93"/>
      <c r="F221" s="33"/>
      <c r="G221" s="33"/>
      <c r="H221" s="33"/>
      <c r="I221" s="33"/>
      <c r="J221" s="33"/>
      <c r="K221" s="96"/>
      <c r="L221" s="31"/>
      <c r="M221" s="31"/>
      <c r="N221" s="82"/>
    </row>
    <row r="222" spans="1:14" ht="12.75" customHeight="1">
      <c r="A222" s="87"/>
      <c r="B222" s="28"/>
      <c r="C222" s="28"/>
      <c r="D222" s="182"/>
      <c r="E222" s="182"/>
      <c r="F222" s="182"/>
      <c r="G222" s="182"/>
      <c r="H222" s="182"/>
      <c r="I222" s="182"/>
      <c r="J222" s="182"/>
      <c r="K222" s="48"/>
      <c r="L222" s="31"/>
      <c r="M222" s="31"/>
      <c r="N222" s="82"/>
    </row>
    <row r="223" spans="1:14">
      <c r="A223" s="47"/>
      <c r="B223" s="28"/>
      <c r="C223" s="28"/>
      <c r="D223" s="28"/>
      <c r="E223" s="45"/>
      <c r="F223" s="45"/>
      <c r="G223" s="45"/>
      <c r="H223" s="45"/>
      <c r="I223" s="45"/>
      <c r="J223" s="45"/>
      <c r="K223" s="45"/>
      <c r="L223" s="28"/>
      <c r="M223" s="28"/>
      <c r="N223" s="79"/>
    </row>
    <row r="224" spans="1:14" ht="12.75" customHeight="1">
      <c r="A224" s="89" t="s">
        <v>246</v>
      </c>
      <c r="B224" s="39"/>
      <c r="C224" s="39"/>
      <c r="D224" s="28"/>
      <c r="E224" s="38"/>
      <c r="F224" s="45"/>
      <c r="G224" s="45"/>
      <c r="H224" s="45"/>
      <c r="I224" s="45"/>
      <c r="J224" s="45"/>
      <c r="K224" s="45"/>
      <c r="L224" s="39"/>
      <c r="M224" s="39"/>
      <c r="N224" s="80"/>
    </row>
    <row r="225" spans="1:14">
      <c r="A225" s="89"/>
      <c r="B225" s="39"/>
      <c r="C225" s="39"/>
      <c r="D225" s="28"/>
      <c r="E225" s="38"/>
      <c r="F225" s="45"/>
      <c r="G225" s="45"/>
      <c r="H225" s="45"/>
      <c r="I225" s="45"/>
      <c r="J225" s="45"/>
      <c r="K225" s="45"/>
      <c r="L225" s="39"/>
      <c r="M225" s="39"/>
      <c r="N225" s="80"/>
    </row>
    <row r="226" spans="1:14">
      <c r="A226" s="91"/>
      <c r="B226" s="39"/>
      <c r="C226" s="39"/>
      <c r="D226" s="28"/>
      <c r="E226" s="38"/>
      <c r="F226" s="33"/>
      <c r="G226" s="33"/>
      <c r="H226" s="33"/>
      <c r="I226" s="33"/>
      <c r="J226" s="33"/>
      <c r="K226" s="83"/>
      <c r="L226" s="39"/>
      <c r="M226" s="39"/>
      <c r="N226" s="80"/>
    </row>
    <row r="227" spans="1:14">
      <c r="A227" s="88" t="s">
        <v>285</v>
      </c>
      <c r="B227" s="31"/>
      <c r="C227" s="31"/>
      <c r="D227" s="31"/>
      <c r="E227" s="28"/>
      <c r="F227" s="28"/>
      <c r="G227" s="28"/>
      <c r="H227" s="28"/>
      <c r="I227" s="28"/>
      <c r="J227" s="28"/>
      <c r="K227" s="28"/>
      <c r="L227" s="249"/>
      <c r="M227" s="249"/>
      <c r="N227" s="81"/>
    </row>
    <row r="228" spans="1:14">
      <c r="A228" s="10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185"/>
      <c r="M228" s="185"/>
      <c r="N228" s="81"/>
    </row>
    <row r="229" spans="1:14" ht="12.75" customHeight="1">
      <c r="A229" s="246" t="s">
        <v>319</v>
      </c>
      <c r="B229" s="247"/>
      <c r="C229" s="247"/>
      <c r="D229" s="248"/>
      <c r="E229" s="248"/>
      <c r="F229" s="248"/>
      <c r="G229" s="188"/>
      <c r="H229" s="188"/>
      <c r="I229" s="188"/>
      <c r="J229" s="188"/>
      <c r="K229" s="28"/>
      <c r="L229" s="45"/>
      <c r="M229" s="28"/>
      <c r="N229" s="79"/>
    </row>
    <row r="230" spans="1:14">
      <c r="A230" s="246"/>
      <c r="B230" s="247"/>
      <c r="C230" s="247"/>
      <c r="D230" s="248"/>
      <c r="E230" s="248"/>
      <c r="F230" s="248"/>
      <c r="G230" s="188"/>
      <c r="H230" s="188"/>
      <c r="I230" s="188"/>
      <c r="J230" s="188"/>
      <c r="K230" s="28"/>
      <c r="L230" s="28"/>
      <c r="M230" s="28"/>
      <c r="N230" s="79"/>
    </row>
    <row r="231" spans="1:14" ht="12.75" customHeight="1">
      <c r="A231" s="186"/>
      <c r="B231" s="187"/>
      <c r="C231" s="187"/>
      <c r="D231" s="188"/>
      <c r="E231" s="188"/>
      <c r="F231" s="188"/>
      <c r="G231" s="188"/>
      <c r="H231" s="188"/>
      <c r="I231" s="188"/>
      <c r="J231" s="188"/>
      <c r="K231" s="28"/>
      <c r="L231" s="28"/>
      <c r="M231" s="28"/>
      <c r="N231" s="79"/>
    </row>
    <row r="232" spans="1:14">
      <c r="A232" s="87"/>
      <c r="B232" s="28"/>
      <c r="C232" s="28"/>
      <c r="D232" s="28"/>
      <c r="E232" s="28" t="s">
        <v>278</v>
      </c>
      <c r="F232" s="28"/>
      <c r="G232" s="28"/>
      <c r="H232" s="28"/>
      <c r="I232" s="28"/>
      <c r="J232" s="28"/>
      <c r="K232" s="28"/>
      <c r="L232" s="28"/>
      <c r="M232" s="28"/>
      <c r="N232" s="79"/>
    </row>
    <row r="233" spans="1:14">
      <c r="A233" s="87"/>
      <c r="B233" s="28"/>
      <c r="C233" s="28"/>
      <c r="D233" s="28" t="s">
        <v>271</v>
      </c>
      <c r="E233" s="137"/>
      <c r="F233" s="28"/>
      <c r="G233" s="28"/>
      <c r="H233" s="28"/>
      <c r="I233" s="28"/>
      <c r="J233" s="28"/>
      <c r="K233" s="28"/>
      <c r="L233" s="28"/>
      <c r="M233" s="28"/>
      <c r="N233" s="79"/>
    </row>
    <row r="234" spans="1:14">
      <c r="A234" s="87"/>
      <c r="B234" s="28"/>
      <c r="C234" s="28"/>
      <c r="D234" s="28" t="s">
        <v>272</v>
      </c>
      <c r="E234" s="137"/>
      <c r="F234" s="28"/>
      <c r="G234" s="28"/>
      <c r="H234" s="28"/>
      <c r="I234" s="28"/>
      <c r="J234" s="28"/>
      <c r="K234" s="28"/>
      <c r="L234" s="28"/>
      <c r="M234" s="28"/>
      <c r="N234" s="79"/>
    </row>
    <row r="235" spans="1:14">
      <c r="A235" s="87"/>
      <c r="B235" s="28"/>
      <c r="C235" s="28"/>
      <c r="D235" s="28" t="s">
        <v>273</v>
      </c>
      <c r="E235" s="137"/>
      <c r="F235" s="28"/>
      <c r="G235" s="28"/>
      <c r="H235" s="28"/>
      <c r="I235" s="28"/>
      <c r="J235" s="28"/>
      <c r="K235" s="28"/>
      <c r="L235" s="28"/>
      <c r="M235" s="28"/>
      <c r="N235" s="79"/>
    </row>
    <row r="236" spans="1:14">
      <c r="A236" s="87"/>
      <c r="B236" s="28"/>
      <c r="C236" s="28"/>
      <c r="D236" s="28" t="s">
        <v>274</v>
      </c>
      <c r="E236" s="137"/>
      <c r="F236" s="28"/>
      <c r="G236" s="28"/>
      <c r="H236" s="140" t="s">
        <v>324</v>
      </c>
      <c r="I236" s="39"/>
      <c r="J236" s="39"/>
      <c r="K236" s="28"/>
      <c r="L236" s="28" t="s">
        <v>220</v>
      </c>
      <c r="M236" s="28"/>
      <c r="N236" s="79"/>
    </row>
    <row r="237" spans="1:14" ht="12.75" customHeight="1">
      <c r="A237" s="87"/>
      <c r="B237" s="28"/>
      <c r="C237" s="28"/>
      <c r="D237" s="28" t="s">
        <v>275</v>
      </c>
      <c r="E237" s="137"/>
      <c r="F237" s="28"/>
      <c r="G237" s="28"/>
      <c r="H237" s="259" t="str">
        <f>+"El costo del consumo de alimento terminado y complementos alimenticios de una gallina en el mes es de $"&amp;VALUE(D240)&amp;"."</f>
        <v>El costo del consumo de alimento terminado y complementos alimenticios de una gallina en el mes es de $0.</v>
      </c>
      <c r="I237" s="259"/>
      <c r="J237" s="259"/>
      <c r="K237" s="28"/>
      <c r="L237" s="31"/>
      <c r="M237" s="31"/>
      <c r="N237" s="82"/>
    </row>
    <row r="238" spans="1:14">
      <c r="A238" s="87"/>
      <c r="B238" s="28"/>
      <c r="C238" s="28"/>
      <c r="D238" s="28" t="s">
        <v>276</v>
      </c>
      <c r="E238" s="137"/>
      <c r="F238" s="28"/>
      <c r="G238" s="28"/>
      <c r="H238" s="259"/>
      <c r="I238" s="259"/>
      <c r="J238" s="259"/>
      <c r="K238" s="28"/>
      <c r="L238" s="31"/>
      <c r="M238" s="31"/>
      <c r="N238" s="82"/>
    </row>
    <row r="239" spans="1:14" ht="12.75" customHeight="1">
      <c r="A239" s="87"/>
      <c r="B239" s="28"/>
      <c r="C239" s="28"/>
      <c r="D239" s="28"/>
      <c r="E239" s="28"/>
      <c r="F239" s="28"/>
      <c r="G239" s="28"/>
      <c r="H239" s="259"/>
      <c r="I239" s="259"/>
      <c r="J239" s="259"/>
      <c r="K239" s="28"/>
      <c r="L239" s="31"/>
      <c r="M239" s="31"/>
      <c r="N239" s="82"/>
    </row>
    <row r="240" spans="1:14">
      <c r="A240" s="116" t="s">
        <v>295</v>
      </c>
      <c r="B240" s="84"/>
      <c r="C240" s="28" t="s">
        <v>221</v>
      </c>
      <c r="D240" s="136">
        <f>IF(SUM(E233:E238)=0,,AVERAGE(E233:E238))</f>
        <v>0</v>
      </c>
      <c r="E240" s="93"/>
      <c r="F240" s="92"/>
      <c r="G240" s="92"/>
      <c r="H240" s="259"/>
      <c r="I240" s="259"/>
      <c r="J240" s="259"/>
      <c r="K240" s="28"/>
      <c r="L240" s="117"/>
      <c r="M240" s="117"/>
      <c r="N240" s="118"/>
    </row>
    <row r="241" spans="1:14">
      <c r="A241" s="115"/>
      <c r="B241" s="84"/>
      <c r="C241" s="28"/>
      <c r="D241" s="93"/>
      <c r="E241" s="93"/>
      <c r="F241" s="32"/>
      <c r="G241" s="32"/>
      <c r="H241" s="32"/>
      <c r="I241" s="32"/>
      <c r="J241" s="32"/>
      <c r="K241" s="113"/>
      <c r="L241" s="117"/>
      <c r="M241" s="117"/>
      <c r="N241" s="118"/>
    </row>
    <row r="242" spans="1:14">
      <c r="A242" s="87"/>
      <c r="B242" s="28"/>
      <c r="C242" s="28"/>
      <c r="D242" s="92"/>
      <c r="E242" s="182"/>
      <c r="F242" s="45"/>
      <c r="G242" s="45"/>
      <c r="H242" s="45"/>
      <c r="I242" s="45"/>
      <c r="J242" s="45"/>
      <c r="K242" s="45"/>
      <c r="L242" s="31"/>
      <c r="M242" s="31"/>
      <c r="N242" s="82"/>
    </row>
    <row r="243" spans="1:14">
      <c r="A243" s="87"/>
      <c r="B243" s="28"/>
      <c r="C243" s="28"/>
      <c r="D243" s="32"/>
      <c r="E243" s="34"/>
      <c r="F243" s="45"/>
      <c r="G243" s="45"/>
      <c r="H243" s="45"/>
      <c r="I243" s="45"/>
      <c r="J243" s="45"/>
      <c r="K243" s="45"/>
      <c r="L243" s="28"/>
      <c r="M243" s="28"/>
      <c r="N243" s="79"/>
    </row>
    <row r="244" spans="1:14" ht="12.75" customHeight="1">
      <c r="A244" s="89" t="s">
        <v>246</v>
      </c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79"/>
    </row>
    <row r="245" spans="1:14">
      <c r="A245" s="47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79"/>
    </row>
    <row r="246" spans="1:14">
      <c r="A246" s="87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79"/>
    </row>
    <row r="247" spans="1:14">
      <c r="A247" s="88" t="s">
        <v>287</v>
      </c>
      <c r="B247" s="31"/>
      <c r="C247" s="31"/>
      <c r="D247" s="31"/>
      <c r="E247" s="28"/>
      <c r="F247" s="28"/>
      <c r="G247" s="28"/>
      <c r="H247" s="28"/>
      <c r="I247" s="28"/>
      <c r="J247" s="28"/>
      <c r="K247" s="28"/>
      <c r="L247" s="249"/>
      <c r="M247" s="249"/>
      <c r="N247" s="81"/>
    </row>
    <row r="248" spans="1:14">
      <c r="A248" s="10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185"/>
      <c r="M248" s="185"/>
      <c r="N248" s="81"/>
    </row>
    <row r="249" spans="1:14" ht="12.75" customHeight="1">
      <c r="A249" s="260" t="s">
        <v>320</v>
      </c>
      <c r="B249" s="261"/>
      <c r="C249" s="261"/>
      <c r="D249" s="262"/>
      <c r="E249" s="262"/>
      <c r="F249" s="262"/>
      <c r="G249" s="184"/>
      <c r="H249" s="184"/>
      <c r="I249" s="184"/>
      <c r="J249" s="184"/>
      <c r="K249" s="28"/>
      <c r="L249" s="45"/>
      <c r="M249" s="28"/>
      <c r="N249" s="79"/>
    </row>
    <row r="250" spans="1:14">
      <c r="A250" s="260"/>
      <c r="B250" s="261"/>
      <c r="C250" s="261"/>
      <c r="D250" s="262"/>
      <c r="E250" s="262"/>
      <c r="F250" s="262"/>
      <c r="G250" s="184"/>
      <c r="H250" s="184"/>
      <c r="I250" s="184"/>
      <c r="J250" s="184"/>
      <c r="K250" s="28"/>
      <c r="L250" s="28"/>
      <c r="M250" s="28"/>
      <c r="N250" s="79"/>
    </row>
    <row r="251" spans="1:14" ht="12.75" customHeight="1">
      <c r="A251" s="186"/>
      <c r="B251" s="187"/>
      <c r="C251" s="187"/>
      <c r="D251" s="188"/>
      <c r="E251" s="188"/>
      <c r="F251" s="188"/>
      <c r="G251" s="188"/>
      <c r="H251" s="188"/>
      <c r="I251" s="188"/>
      <c r="J251" s="188"/>
      <c r="K251" s="28"/>
      <c r="L251" s="28"/>
      <c r="M251" s="28"/>
      <c r="N251" s="79"/>
    </row>
    <row r="252" spans="1:14">
      <c r="A252" s="87"/>
      <c r="B252" s="28"/>
      <c r="C252" s="28"/>
      <c r="D252" s="28"/>
      <c r="E252" s="28" t="s">
        <v>279</v>
      </c>
      <c r="F252" s="28"/>
      <c r="G252" s="28"/>
      <c r="H252" s="28"/>
      <c r="I252" s="28"/>
      <c r="J252" s="28"/>
      <c r="K252" s="28"/>
      <c r="L252" s="28"/>
      <c r="M252" s="28"/>
      <c r="N252" s="79"/>
    </row>
    <row r="253" spans="1:14">
      <c r="A253" s="87"/>
      <c r="B253" s="28"/>
      <c r="C253" s="28"/>
      <c r="D253" s="28" t="s">
        <v>271</v>
      </c>
      <c r="E253" s="137"/>
      <c r="F253" s="28"/>
      <c r="G253" s="28"/>
      <c r="H253" s="28"/>
      <c r="I253" s="28"/>
      <c r="J253" s="28"/>
      <c r="K253" s="28"/>
      <c r="L253" s="28"/>
      <c r="M253" s="28"/>
      <c r="N253" s="79"/>
    </row>
    <row r="254" spans="1:14">
      <c r="A254" s="87"/>
      <c r="B254" s="28"/>
      <c r="C254" s="28"/>
      <c r="D254" s="28" t="s">
        <v>272</v>
      </c>
      <c r="E254" s="137"/>
      <c r="F254" s="28"/>
      <c r="G254" s="28"/>
      <c r="H254" s="28"/>
      <c r="I254" s="28"/>
      <c r="J254" s="28"/>
      <c r="K254" s="28"/>
      <c r="L254" s="28"/>
      <c r="M254" s="28"/>
      <c r="N254" s="79"/>
    </row>
    <row r="255" spans="1:14">
      <c r="A255" s="87"/>
      <c r="B255" s="28"/>
      <c r="C255" s="28"/>
      <c r="D255" s="28" t="s">
        <v>273</v>
      </c>
      <c r="E255" s="137"/>
      <c r="F255" s="28"/>
      <c r="G255" s="28"/>
      <c r="H255" s="28"/>
      <c r="I255" s="28"/>
      <c r="J255" s="28"/>
      <c r="K255" s="28"/>
      <c r="L255" s="28"/>
      <c r="M255" s="28"/>
      <c r="N255" s="79"/>
    </row>
    <row r="256" spans="1:14">
      <c r="A256" s="87"/>
      <c r="B256" s="28"/>
      <c r="C256" s="28"/>
      <c r="D256" s="28" t="s">
        <v>274</v>
      </c>
      <c r="E256" s="137"/>
      <c r="F256" s="28"/>
      <c r="G256" s="28"/>
      <c r="H256" s="140" t="s">
        <v>324</v>
      </c>
      <c r="I256" s="39"/>
      <c r="J256" s="39"/>
      <c r="K256" s="28"/>
      <c r="L256" s="28" t="s">
        <v>220</v>
      </c>
      <c r="M256" s="28"/>
      <c r="N256" s="79"/>
    </row>
    <row r="257" spans="1:14" ht="12.75" customHeight="1">
      <c r="A257" s="87"/>
      <c r="B257" s="28"/>
      <c r="C257" s="28"/>
      <c r="D257" s="28" t="s">
        <v>275</v>
      </c>
      <c r="E257" s="137"/>
      <c r="F257" s="28"/>
      <c r="G257" s="28"/>
      <c r="H257" s="259" t="str">
        <f>+"El costo del medicamento preventivo para una gallina en el mes es de $"&amp;VALUE(D260)&amp;"."</f>
        <v>El costo del medicamento preventivo para una gallina en el mes es de $0.</v>
      </c>
      <c r="I257" s="259"/>
      <c r="J257" s="259"/>
      <c r="K257" s="28"/>
      <c r="L257" s="31"/>
      <c r="M257" s="31"/>
      <c r="N257" s="82"/>
    </row>
    <row r="258" spans="1:14">
      <c r="A258" s="87"/>
      <c r="B258" s="28"/>
      <c r="C258" s="28"/>
      <c r="D258" s="28" t="s">
        <v>276</v>
      </c>
      <c r="E258" s="137"/>
      <c r="F258" s="28"/>
      <c r="G258" s="28"/>
      <c r="H258" s="259"/>
      <c r="I258" s="259"/>
      <c r="J258" s="259"/>
      <c r="K258" s="28"/>
      <c r="L258" s="31"/>
      <c r="M258" s="31"/>
      <c r="N258" s="82"/>
    </row>
    <row r="259" spans="1:14" ht="12.75" customHeight="1">
      <c r="A259" s="87"/>
      <c r="B259" s="28"/>
      <c r="C259" s="28"/>
      <c r="D259" s="28"/>
      <c r="E259" s="28"/>
      <c r="F259" s="28"/>
      <c r="G259" s="28"/>
      <c r="H259" s="259"/>
      <c r="I259" s="259"/>
      <c r="J259" s="259"/>
      <c r="K259" s="28"/>
      <c r="L259" s="31"/>
      <c r="M259" s="31"/>
      <c r="N259" s="82"/>
    </row>
    <row r="260" spans="1:14">
      <c r="A260" s="116" t="s">
        <v>296</v>
      </c>
      <c r="B260" s="93"/>
      <c r="C260" s="28" t="s">
        <v>221</v>
      </c>
      <c r="D260" s="136">
        <f>IF(SUM(E253:E258)=0,,AVERAGE(E253:E258))</f>
        <v>0</v>
      </c>
      <c r="E260" s="93"/>
      <c r="F260" s="33"/>
      <c r="G260" s="33"/>
      <c r="H260" s="259"/>
      <c r="I260" s="259"/>
      <c r="J260" s="259"/>
      <c r="K260" s="28"/>
      <c r="L260" s="31"/>
      <c r="M260" s="31"/>
      <c r="N260" s="82"/>
    </row>
    <row r="261" spans="1:14">
      <c r="A261" s="116"/>
      <c r="B261" s="93"/>
      <c r="C261" s="28"/>
      <c r="D261" s="93"/>
      <c r="E261" s="93"/>
      <c r="F261" s="33"/>
      <c r="G261" s="33"/>
      <c r="H261" s="33"/>
      <c r="I261" s="33"/>
      <c r="J261" s="33"/>
      <c r="K261" s="113"/>
      <c r="L261" s="31"/>
      <c r="M261" s="31"/>
      <c r="N261" s="82"/>
    </row>
    <row r="262" spans="1:14" ht="12.75" customHeight="1">
      <c r="A262" s="87"/>
      <c r="B262" s="28"/>
      <c r="C262" s="28"/>
      <c r="D262" s="182"/>
      <c r="E262" s="182"/>
      <c r="F262" s="182"/>
      <c r="G262" s="182"/>
      <c r="H262" s="182"/>
      <c r="I262" s="182"/>
      <c r="J262" s="182"/>
      <c r="K262" s="48"/>
      <c r="L262" s="31"/>
      <c r="M262" s="31"/>
      <c r="N262" s="82"/>
    </row>
    <row r="263" spans="1:14">
      <c r="A263" s="47"/>
      <c r="B263" s="28"/>
      <c r="C263" s="28"/>
      <c r="D263" s="28"/>
      <c r="E263" s="28"/>
      <c r="F263" s="45"/>
      <c r="G263" s="45"/>
      <c r="H263" s="45"/>
      <c r="I263" s="45"/>
      <c r="J263" s="45"/>
      <c r="K263" s="45"/>
      <c r="L263" s="31"/>
      <c r="M263" s="31"/>
      <c r="N263" s="82"/>
    </row>
    <row r="264" spans="1:14">
      <c r="A264" s="89" t="s">
        <v>246</v>
      </c>
      <c r="B264" s="39"/>
      <c r="C264" s="39"/>
      <c r="D264" s="28"/>
      <c r="E264" s="38"/>
      <c r="F264" s="45"/>
      <c r="G264" s="45"/>
      <c r="H264" s="45"/>
      <c r="I264" s="45"/>
      <c r="J264" s="45"/>
      <c r="K264" s="45"/>
      <c r="L264" s="39"/>
      <c r="M264" s="39"/>
      <c r="N264" s="80"/>
    </row>
    <row r="265" spans="1:14">
      <c r="A265" s="91"/>
      <c r="B265" s="39"/>
      <c r="C265" s="39"/>
      <c r="D265" s="28"/>
      <c r="E265" s="38"/>
      <c r="F265" s="33"/>
      <c r="G265" s="33"/>
      <c r="H265" s="33"/>
      <c r="I265" s="33"/>
      <c r="J265" s="33"/>
      <c r="K265" s="83"/>
      <c r="L265" s="39"/>
      <c r="M265" s="39"/>
      <c r="N265" s="80"/>
    </row>
    <row r="266" spans="1:14">
      <c r="A266" s="91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80"/>
    </row>
    <row r="267" spans="1:14">
      <c r="A267" s="88" t="s">
        <v>286</v>
      </c>
      <c r="B267" s="31"/>
      <c r="C267" s="31"/>
      <c r="D267" s="31"/>
      <c r="E267" s="28"/>
      <c r="F267" s="28"/>
      <c r="G267" s="28"/>
      <c r="H267" s="28"/>
      <c r="I267" s="28"/>
      <c r="J267" s="28"/>
      <c r="K267" s="28"/>
      <c r="L267" s="249"/>
      <c r="M267" s="249"/>
      <c r="N267" s="81"/>
    </row>
    <row r="268" spans="1:14">
      <c r="A268" s="10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185"/>
      <c r="M268" s="185"/>
      <c r="N268" s="81"/>
    </row>
    <row r="269" spans="1:14" ht="12.75" customHeight="1">
      <c r="A269" s="260" t="s">
        <v>321</v>
      </c>
      <c r="B269" s="261"/>
      <c r="C269" s="261"/>
      <c r="D269" s="262"/>
      <c r="E269" s="262"/>
      <c r="F269" s="262"/>
      <c r="G269" s="184"/>
      <c r="H269" s="184"/>
      <c r="I269" s="184"/>
      <c r="J269" s="184"/>
      <c r="K269" s="28"/>
      <c r="L269" s="45"/>
      <c r="M269" s="28"/>
      <c r="N269" s="79"/>
    </row>
    <row r="270" spans="1:14">
      <c r="A270" s="260"/>
      <c r="B270" s="261"/>
      <c r="C270" s="261"/>
      <c r="D270" s="262"/>
      <c r="E270" s="262"/>
      <c r="F270" s="262"/>
      <c r="G270" s="184"/>
      <c r="H270" s="184"/>
      <c r="I270" s="184"/>
      <c r="J270" s="184"/>
      <c r="K270" s="28"/>
      <c r="L270" s="28"/>
      <c r="M270" s="28"/>
      <c r="N270" s="79"/>
    </row>
    <row r="271" spans="1:14" ht="12.75" customHeight="1">
      <c r="A271" s="186"/>
      <c r="B271" s="187"/>
      <c r="C271" s="187"/>
      <c r="D271" s="188"/>
      <c r="E271" s="188"/>
      <c r="F271" s="188"/>
      <c r="G271" s="188"/>
      <c r="H271" s="188"/>
      <c r="I271" s="188"/>
      <c r="J271" s="188"/>
      <c r="K271" s="28"/>
      <c r="L271" s="28"/>
      <c r="M271" s="28"/>
      <c r="N271" s="79"/>
    </row>
    <row r="272" spans="1:14">
      <c r="A272" s="87"/>
      <c r="B272" s="28"/>
      <c r="C272" s="28"/>
      <c r="D272" s="28"/>
      <c r="E272" s="28" t="s">
        <v>280</v>
      </c>
      <c r="F272" s="28"/>
      <c r="G272" s="28"/>
      <c r="H272" s="28"/>
      <c r="I272" s="28"/>
      <c r="J272" s="28"/>
      <c r="K272" s="28"/>
      <c r="L272" s="28"/>
      <c r="M272" s="28"/>
      <c r="N272" s="79"/>
    </row>
    <row r="273" spans="1:14">
      <c r="A273" s="87"/>
      <c r="B273" s="28"/>
      <c r="C273" s="28"/>
      <c r="D273" s="28" t="s">
        <v>271</v>
      </c>
      <c r="E273" s="137"/>
      <c r="F273" s="28"/>
      <c r="G273" s="28"/>
      <c r="H273" s="28"/>
      <c r="I273" s="28"/>
      <c r="J273" s="28"/>
      <c r="K273" s="28"/>
      <c r="L273" s="28"/>
      <c r="M273" s="28"/>
      <c r="N273" s="79"/>
    </row>
    <row r="274" spans="1:14">
      <c r="A274" s="87"/>
      <c r="B274" s="28"/>
      <c r="C274" s="28"/>
      <c r="D274" s="28" t="s">
        <v>272</v>
      </c>
      <c r="E274" s="137"/>
      <c r="F274" s="28"/>
      <c r="G274" s="28"/>
      <c r="H274" s="28"/>
      <c r="I274" s="28"/>
      <c r="J274" s="28"/>
      <c r="K274" s="28"/>
      <c r="L274" s="28"/>
      <c r="M274" s="28"/>
      <c r="N274" s="79"/>
    </row>
    <row r="275" spans="1:14">
      <c r="A275" s="87"/>
      <c r="B275" s="28"/>
      <c r="C275" s="28"/>
      <c r="D275" s="28" t="s">
        <v>273</v>
      </c>
      <c r="E275" s="137"/>
      <c r="F275" s="28"/>
      <c r="G275" s="28"/>
      <c r="H275" s="28"/>
      <c r="I275" s="28"/>
      <c r="J275" s="28"/>
      <c r="K275" s="28"/>
      <c r="L275" s="28"/>
      <c r="M275" s="28"/>
      <c r="N275" s="79"/>
    </row>
    <row r="276" spans="1:14">
      <c r="A276" s="87"/>
      <c r="B276" s="28"/>
      <c r="C276" s="28"/>
      <c r="D276" s="28" t="s">
        <v>274</v>
      </c>
      <c r="E276" s="137"/>
      <c r="F276" s="28"/>
      <c r="G276" s="28"/>
      <c r="H276" s="140" t="s">
        <v>324</v>
      </c>
      <c r="I276" s="39"/>
      <c r="J276" s="39"/>
      <c r="K276" s="28"/>
      <c r="L276" s="28" t="s">
        <v>220</v>
      </c>
      <c r="M276" s="28"/>
      <c r="N276" s="79"/>
    </row>
    <row r="277" spans="1:14" ht="12.75" customHeight="1">
      <c r="A277" s="87"/>
      <c r="B277" s="28"/>
      <c r="C277" s="28"/>
      <c r="D277" s="28" t="s">
        <v>275</v>
      </c>
      <c r="E277" s="137"/>
      <c r="F277" s="28"/>
      <c r="G277" s="28"/>
      <c r="H277" s="259" t="str">
        <f>+"El costo del material veterinario para una gallina en el mes es de $"&amp;VALUE(D280)&amp;"."</f>
        <v>El costo del material veterinario para una gallina en el mes es de $0.</v>
      </c>
      <c r="I277" s="259"/>
      <c r="J277" s="259"/>
      <c r="K277" s="28"/>
      <c r="L277" s="31"/>
      <c r="M277" s="31"/>
      <c r="N277" s="82"/>
    </row>
    <row r="278" spans="1:14">
      <c r="A278" s="87"/>
      <c r="B278" s="28"/>
      <c r="C278" s="28"/>
      <c r="D278" s="28" t="s">
        <v>276</v>
      </c>
      <c r="E278" s="137"/>
      <c r="F278" s="28"/>
      <c r="G278" s="28"/>
      <c r="H278" s="259"/>
      <c r="I278" s="259"/>
      <c r="J278" s="259"/>
      <c r="K278" s="28"/>
      <c r="L278" s="31"/>
      <c r="M278" s="31"/>
      <c r="N278" s="82"/>
    </row>
    <row r="279" spans="1:14" ht="12.75" customHeight="1">
      <c r="A279" s="87"/>
      <c r="B279" s="28"/>
      <c r="C279" s="28"/>
      <c r="D279" s="28"/>
      <c r="E279" s="28"/>
      <c r="F279" s="28"/>
      <c r="G279" s="28"/>
      <c r="H279" s="259"/>
      <c r="I279" s="259"/>
      <c r="J279" s="259"/>
      <c r="K279" s="28"/>
      <c r="L279" s="31"/>
      <c r="M279" s="31"/>
      <c r="N279" s="82"/>
    </row>
    <row r="280" spans="1:14">
      <c r="A280" s="116" t="s">
        <v>297</v>
      </c>
      <c r="B280" s="93"/>
      <c r="C280" s="28" t="s">
        <v>221</v>
      </c>
      <c r="D280" s="93">
        <f>IF(SUM(E273:E278)=0,,AVERAGE(E273:E278))</f>
        <v>0</v>
      </c>
      <c r="E280" s="93"/>
      <c r="F280" s="33"/>
      <c r="G280" s="33"/>
      <c r="H280" s="259"/>
      <c r="I280" s="259"/>
      <c r="J280" s="259"/>
      <c r="K280" s="28"/>
      <c r="L280" s="31"/>
      <c r="M280" s="31"/>
      <c r="N280" s="82"/>
    </row>
    <row r="281" spans="1:14">
      <c r="A281" s="116"/>
      <c r="B281" s="93"/>
      <c r="C281" s="28"/>
      <c r="D281" s="93"/>
      <c r="E281" s="93"/>
      <c r="F281" s="33"/>
      <c r="G281" s="33"/>
      <c r="H281" s="33"/>
      <c r="I281" s="33"/>
      <c r="J281" s="33"/>
      <c r="K281" s="113"/>
      <c r="L281" s="31"/>
      <c r="M281" s="31"/>
      <c r="N281" s="82"/>
    </row>
    <row r="282" spans="1:14" ht="12.75" customHeight="1">
      <c r="A282" s="87"/>
      <c r="B282" s="28"/>
      <c r="C282" s="28"/>
      <c r="D282" s="182"/>
      <c r="E282" s="182"/>
      <c r="F282" s="182"/>
      <c r="G282" s="182"/>
      <c r="H282" s="182"/>
      <c r="I282" s="182"/>
      <c r="J282" s="182"/>
      <c r="K282" s="48"/>
      <c r="L282" s="31"/>
      <c r="M282" s="31"/>
      <c r="N282" s="82"/>
    </row>
    <row r="283" spans="1:14">
      <c r="A283" s="47"/>
      <c r="B283" s="28"/>
      <c r="C283" s="28"/>
      <c r="D283" s="28"/>
      <c r="E283" s="28"/>
      <c r="F283" s="45"/>
      <c r="G283" s="45"/>
      <c r="H283" s="45"/>
      <c r="I283" s="45"/>
      <c r="J283" s="45"/>
      <c r="K283" s="45"/>
      <c r="L283" s="31"/>
      <c r="M283" s="31"/>
      <c r="N283" s="82"/>
    </row>
    <row r="284" spans="1:14" ht="12.75" customHeight="1">
      <c r="A284" s="89" t="s">
        <v>246</v>
      </c>
      <c r="B284" s="39"/>
      <c r="C284" s="39"/>
      <c r="D284" s="28"/>
      <c r="E284" s="38"/>
      <c r="F284" s="45"/>
      <c r="G284" s="45"/>
      <c r="H284" s="45"/>
      <c r="I284" s="45"/>
      <c r="J284" s="45"/>
      <c r="K284" s="45"/>
      <c r="L284" s="39"/>
      <c r="M284" s="39"/>
      <c r="N284" s="80"/>
    </row>
    <row r="285" spans="1:14">
      <c r="A285" s="91"/>
      <c r="B285" s="39"/>
      <c r="C285" s="39"/>
      <c r="D285" s="28"/>
      <c r="E285" s="38"/>
      <c r="F285" s="33"/>
      <c r="G285" s="33"/>
      <c r="H285" s="33"/>
      <c r="I285" s="33"/>
      <c r="J285" s="33"/>
      <c r="K285" s="83"/>
      <c r="L285" s="39"/>
      <c r="M285" s="39"/>
      <c r="N285" s="80"/>
    </row>
    <row r="286" spans="1:14">
      <c r="A286" s="91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80"/>
    </row>
    <row r="287" spans="1:14">
      <c r="A287" s="88" t="s">
        <v>288</v>
      </c>
      <c r="B287" s="31"/>
      <c r="C287" s="31"/>
      <c r="D287" s="31"/>
      <c r="E287" s="28"/>
      <c r="F287" s="28"/>
      <c r="G287" s="28"/>
      <c r="H287" s="28"/>
      <c r="I287" s="28"/>
      <c r="J287" s="28"/>
      <c r="K287" s="28"/>
      <c r="L287" s="249"/>
      <c r="M287" s="249"/>
      <c r="N287" s="81"/>
    </row>
    <row r="288" spans="1:14">
      <c r="A288" s="10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185"/>
      <c r="M288" s="185"/>
      <c r="N288" s="81"/>
    </row>
    <row r="289" spans="1:14" ht="12.75" customHeight="1">
      <c r="A289" s="260" t="s">
        <v>322</v>
      </c>
      <c r="B289" s="261"/>
      <c r="C289" s="261"/>
      <c r="D289" s="262"/>
      <c r="E289" s="262"/>
      <c r="F289" s="262"/>
      <c r="G289" s="184"/>
      <c r="H289" s="184"/>
      <c r="I289" s="184"/>
      <c r="J289" s="184"/>
      <c r="K289" s="28"/>
      <c r="L289" s="45"/>
      <c r="M289" s="28"/>
      <c r="N289" s="79"/>
    </row>
    <row r="290" spans="1:14">
      <c r="A290" s="260"/>
      <c r="B290" s="261"/>
      <c r="C290" s="261"/>
      <c r="D290" s="262"/>
      <c r="E290" s="262"/>
      <c r="F290" s="262"/>
      <c r="G290" s="184"/>
      <c r="H290" s="184"/>
      <c r="I290" s="184"/>
      <c r="J290" s="184"/>
      <c r="K290" s="28"/>
      <c r="L290" s="28"/>
      <c r="M290" s="28"/>
      <c r="N290" s="79"/>
    </row>
    <row r="291" spans="1:14" ht="12.75" customHeight="1">
      <c r="A291" s="186"/>
      <c r="B291" s="187"/>
      <c r="C291" s="187"/>
      <c r="D291" s="188"/>
      <c r="E291" s="188"/>
      <c r="F291" s="188"/>
      <c r="G291" s="188"/>
      <c r="H291" s="188"/>
      <c r="I291" s="188"/>
      <c r="J291" s="188"/>
      <c r="K291" s="28"/>
      <c r="L291" s="28"/>
      <c r="M291" s="28"/>
      <c r="N291" s="79"/>
    </row>
    <row r="292" spans="1:14" s="123" customFormat="1">
      <c r="A292" s="87"/>
      <c r="B292" s="28"/>
      <c r="C292" s="28"/>
      <c r="D292" s="28"/>
      <c r="E292" s="28" t="s">
        <v>289</v>
      </c>
      <c r="F292" s="28"/>
      <c r="G292" s="28"/>
      <c r="H292" s="28"/>
      <c r="I292" s="28"/>
      <c r="J292" s="28"/>
      <c r="K292" s="28"/>
      <c r="L292" s="28"/>
      <c r="M292" s="28"/>
      <c r="N292" s="79"/>
    </row>
    <row r="293" spans="1:14">
      <c r="A293" s="87"/>
      <c r="B293" s="28"/>
      <c r="C293" s="28"/>
      <c r="D293" s="28" t="s">
        <v>271</v>
      </c>
      <c r="E293" s="137"/>
      <c r="F293" s="28"/>
      <c r="G293" s="28"/>
      <c r="H293" s="28"/>
      <c r="I293" s="28"/>
      <c r="J293" s="28"/>
      <c r="K293" s="28"/>
      <c r="L293" s="28"/>
      <c r="M293" s="28"/>
      <c r="N293" s="79"/>
    </row>
    <row r="294" spans="1:14">
      <c r="A294" s="87"/>
      <c r="B294" s="28"/>
      <c r="C294" s="28"/>
      <c r="D294" s="28" t="s">
        <v>272</v>
      </c>
      <c r="E294" s="137"/>
      <c r="F294" s="28"/>
      <c r="G294" s="28"/>
      <c r="H294" s="28"/>
      <c r="I294" s="28"/>
      <c r="J294" s="28"/>
      <c r="K294" s="28"/>
      <c r="L294" s="28"/>
      <c r="M294" s="28"/>
      <c r="N294" s="79"/>
    </row>
    <row r="295" spans="1:14">
      <c r="A295" s="87"/>
      <c r="B295" s="28"/>
      <c r="C295" s="28"/>
      <c r="D295" s="28" t="s">
        <v>273</v>
      </c>
      <c r="E295" s="137"/>
      <c r="F295" s="28"/>
      <c r="G295" s="28"/>
      <c r="H295" s="28"/>
      <c r="I295" s="28"/>
      <c r="J295" s="28"/>
      <c r="K295" s="28"/>
      <c r="L295" s="28"/>
      <c r="M295" s="28"/>
      <c r="N295" s="79"/>
    </row>
    <row r="296" spans="1:14">
      <c r="A296" s="87"/>
      <c r="B296" s="28"/>
      <c r="C296" s="28"/>
      <c r="D296" s="28" t="s">
        <v>274</v>
      </c>
      <c r="E296" s="137"/>
      <c r="F296" s="28"/>
      <c r="G296" s="28"/>
      <c r="H296" s="140" t="s">
        <v>324</v>
      </c>
      <c r="I296" s="39"/>
      <c r="J296" s="39"/>
      <c r="K296" s="28"/>
      <c r="L296" s="28" t="s">
        <v>220</v>
      </c>
      <c r="M296" s="28"/>
      <c r="N296" s="79"/>
    </row>
    <row r="297" spans="1:14" ht="12.75" customHeight="1">
      <c r="A297" s="87"/>
      <c r="B297" s="28"/>
      <c r="C297" s="28"/>
      <c r="D297" s="28" t="s">
        <v>275</v>
      </c>
      <c r="E297" s="137"/>
      <c r="F297" s="28"/>
      <c r="G297" s="28"/>
      <c r="H297" s="259" t="str">
        <f>+"Los gasto directos para una gallina en el mes es de $"&amp;VALUE(D300)&amp;"."</f>
        <v>Los gasto directos para una gallina en el mes es de $0.</v>
      </c>
      <c r="I297" s="259"/>
      <c r="J297" s="259"/>
      <c r="K297" s="28"/>
      <c r="L297" s="31"/>
      <c r="M297" s="31"/>
      <c r="N297" s="82"/>
    </row>
    <row r="298" spans="1:14">
      <c r="A298" s="87"/>
      <c r="B298" s="28"/>
      <c r="C298" s="28"/>
      <c r="D298" s="28" t="s">
        <v>276</v>
      </c>
      <c r="E298" s="137"/>
      <c r="F298" s="28"/>
      <c r="G298" s="28"/>
      <c r="H298" s="259"/>
      <c r="I298" s="259"/>
      <c r="J298" s="259"/>
      <c r="K298" s="28"/>
      <c r="L298" s="31"/>
      <c r="M298" s="31"/>
      <c r="N298" s="82"/>
    </row>
    <row r="299" spans="1:14" ht="12.75" customHeight="1">
      <c r="A299" s="87"/>
      <c r="B299" s="28"/>
      <c r="C299" s="28"/>
      <c r="D299" s="28"/>
      <c r="E299" s="28"/>
      <c r="F299" s="28"/>
      <c r="G299" s="28"/>
      <c r="H299" s="259"/>
      <c r="I299" s="259"/>
      <c r="J299" s="259"/>
      <c r="K299" s="28"/>
      <c r="L299" s="31"/>
      <c r="M299" s="31"/>
      <c r="N299" s="82"/>
    </row>
    <row r="300" spans="1:14">
      <c r="A300" s="263" t="s">
        <v>288</v>
      </c>
      <c r="B300" s="264"/>
      <c r="C300" s="28" t="s">
        <v>221</v>
      </c>
      <c r="D300" s="136">
        <f>IF(SUM(E293:E298)=0,,AVERAGE(E293:E298))</f>
        <v>0</v>
      </c>
      <c r="E300" s="93"/>
      <c r="F300" s="33"/>
      <c r="G300" s="33"/>
      <c r="H300" s="259"/>
      <c r="I300" s="259"/>
      <c r="J300" s="259"/>
      <c r="K300" s="28"/>
      <c r="L300" s="31"/>
      <c r="M300" s="31"/>
      <c r="N300" s="82"/>
    </row>
    <row r="301" spans="1:14">
      <c r="A301" s="87"/>
      <c r="B301" s="28"/>
      <c r="C301" s="28"/>
      <c r="D301" s="93"/>
      <c r="E301" s="93"/>
      <c r="F301" s="33"/>
      <c r="G301" s="33"/>
      <c r="H301" s="33"/>
      <c r="I301" s="33"/>
      <c r="J301" s="33"/>
      <c r="K301" s="113"/>
      <c r="L301" s="31"/>
      <c r="M301" s="31"/>
      <c r="N301" s="82"/>
    </row>
    <row r="302" spans="1:14">
      <c r="A302" s="87"/>
      <c r="B302" s="28"/>
      <c r="C302" s="28"/>
      <c r="D302" s="182"/>
      <c r="E302" s="182"/>
      <c r="F302" s="182"/>
      <c r="G302" s="182"/>
      <c r="H302" s="182"/>
      <c r="I302" s="182"/>
      <c r="J302" s="182"/>
      <c r="K302" s="48"/>
      <c r="L302" s="31"/>
      <c r="M302" s="31"/>
      <c r="N302" s="82"/>
    </row>
    <row r="303" spans="1:14">
      <c r="A303" s="47"/>
      <c r="B303" s="28"/>
      <c r="C303" s="28"/>
      <c r="D303" s="28"/>
      <c r="E303" s="28"/>
      <c r="F303" s="45"/>
      <c r="G303" s="45"/>
      <c r="H303" s="45"/>
      <c r="I303" s="45"/>
      <c r="J303" s="45"/>
      <c r="K303" s="45"/>
      <c r="L303" s="28"/>
      <c r="M303" s="28"/>
      <c r="N303" s="79"/>
    </row>
    <row r="304" spans="1:14" ht="12.75" customHeight="1">
      <c r="A304" s="89" t="s">
        <v>246</v>
      </c>
      <c r="B304" s="39"/>
      <c r="C304" s="39"/>
      <c r="D304" s="28"/>
      <c r="E304" s="38"/>
      <c r="F304" s="45"/>
      <c r="G304" s="45"/>
      <c r="H304" s="45"/>
      <c r="I304" s="45"/>
      <c r="J304" s="45"/>
      <c r="K304" s="45"/>
      <c r="L304" s="39"/>
      <c r="M304" s="39"/>
      <c r="N304" s="80"/>
    </row>
    <row r="305" spans="1:14">
      <c r="A305" s="91"/>
      <c r="B305" s="39"/>
      <c r="C305" s="39"/>
      <c r="D305" s="28"/>
      <c r="E305" s="38"/>
      <c r="F305" s="33"/>
      <c r="G305" s="33"/>
      <c r="H305" s="33"/>
      <c r="I305" s="33"/>
      <c r="J305" s="33"/>
      <c r="K305" s="83"/>
      <c r="L305" s="39"/>
      <c r="M305" s="39"/>
      <c r="N305" s="80"/>
    </row>
    <row r="306" spans="1:14">
      <c r="A306" s="91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80"/>
    </row>
    <row r="307" spans="1:14">
      <c r="A307" s="88" t="s">
        <v>290</v>
      </c>
      <c r="B307" s="31"/>
      <c r="C307" s="31"/>
      <c r="D307" s="31"/>
      <c r="E307" s="28"/>
      <c r="F307" s="28"/>
      <c r="G307" s="28"/>
      <c r="H307" s="28"/>
      <c r="I307" s="28"/>
      <c r="J307" s="28"/>
      <c r="K307" s="28"/>
      <c r="L307" s="249"/>
      <c r="M307" s="249"/>
      <c r="N307" s="81"/>
    </row>
    <row r="308" spans="1:14">
      <c r="A308" s="10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185"/>
      <c r="M308" s="185"/>
      <c r="N308" s="81"/>
    </row>
    <row r="309" spans="1:14" ht="12.75" customHeight="1">
      <c r="A309" s="260" t="s">
        <v>323</v>
      </c>
      <c r="B309" s="261"/>
      <c r="C309" s="261"/>
      <c r="D309" s="262"/>
      <c r="E309" s="262"/>
      <c r="F309" s="262"/>
      <c r="G309" s="184"/>
      <c r="H309" s="184"/>
      <c r="I309" s="184"/>
      <c r="J309" s="184"/>
      <c r="K309" s="28"/>
      <c r="L309" s="28"/>
      <c r="M309" s="28"/>
      <c r="N309" s="79"/>
    </row>
    <row r="310" spans="1:14">
      <c r="A310" s="260"/>
      <c r="B310" s="261"/>
      <c r="C310" s="261"/>
      <c r="D310" s="262"/>
      <c r="E310" s="262"/>
      <c r="F310" s="262"/>
      <c r="G310" s="184"/>
      <c r="H310" s="184"/>
      <c r="I310" s="184"/>
      <c r="J310" s="184"/>
      <c r="K310" s="28"/>
      <c r="L310" s="28"/>
      <c r="M310" s="28"/>
      <c r="N310" s="79"/>
    </row>
    <row r="311" spans="1:14">
      <c r="A311" s="186"/>
      <c r="B311" s="187"/>
      <c r="C311" s="187"/>
      <c r="D311" s="188"/>
      <c r="E311" s="188"/>
      <c r="F311" s="188"/>
      <c r="G311" s="188"/>
      <c r="H311" s="188"/>
      <c r="I311" s="188"/>
      <c r="J311" s="188"/>
      <c r="K311" s="28"/>
      <c r="L311" s="28"/>
      <c r="M311" s="28"/>
      <c r="N311" s="79"/>
    </row>
    <row r="312" spans="1:14">
      <c r="A312" s="87"/>
      <c r="B312" s="28"/>
      <c r="C312" s="28"/>
      <c r="D312" s="28"/>
      <c r="E312" s="28" t="s">
        <v>291</v>
      </c>
      <c r="F312" s="28"/>
      <c r="G312" s="28"/>
      <c r="H312" s="28"/>
      <c r="I312" s="28"/>
      <c r="J312" s="28"/>
      <c r="K312" s="28"/>
      <c r="L312" s="28"/>
      <c r="M312" s="28"/>
      <c r="N312" s="79"/>
    </row>
    <row r="313" spans="1:14">
      <c r="A313" s="87"/>
      <c r="B313" s="28"/>
      <c r="C313" s="28"/>
      <c r="D313" s="28" t="s">
        <v>271</v>
      </c>
      <c r="E313" s="137"/>
      <c r="F313" s="28"/>
      <c r="G313" s="28"/>
      <c r="H313" s="28"/>
      <c r="I313" s="28"/>
      <c r="J313" s="28"/>
      <c r="K313" s="28"/>
      <c r="L313" s="28"/>
      <c r="M313" s="28"/>
      <c r="N313" s="79"/>
    </row>
    <row r="314" spans="1:14">
      <c r="A314" s="87"/>
      <c r="B314" s="28"/>
      <c r="C314" s="28"/>
      <c r="D314" s="28" t="s">
        <v>272</v>
      </c>
      <c r="E314" s="137"/>
      <c r="F314" s="28"/>
      <c r="G314" s="28"/>
      <c r="H314" s="28"/>
      <c r="I314" s="28"/>
      <c r="J314" s="28"/>
      <c r="K314" s="28"/>
      <c r="L314" s="28" t="s">
        <v>220</v>
      </c>
      <c r="M314" s="28"/>
      <c r="N314" s="79"/>
    </row>
    <row r="315" spans="1:14" ht="12.75" customHeight="1">
      <c r="A315" s="87"/>
      <c r="B315" s="28"/>
      <c r="C315" s="28"/>
      <c r="D315" s="28" t="s">
        <v>273</v>
      </c>
      <c r="E315" s="137"/>
      <c r="F315" s="28"/>
      <c r="G315" s="28"/>
      <c r="H315" s="28"/>
      <c r="I315" s="28"/>
      <c r="J315" s="28"/>
      <c r="K315" s="28"/>
      <c r="L315" s="31"/>
      <c r="M315" s="31"/>
      <c r="N315" s="82"/>
    </row>
    <row r="316" spans="1:14">
      <c r="A316" s="87"/>
      <c r="B316" s="28"/>
      <c r="C316" s="28"/>
      <c r="D316" s="28" t="s">
        <v>274</v>
      </c>
      <c r="E316" s="137"/>
      <c r="F316" s="28"/>
      <c r="G316" s="28"/>
      <c r="H316" s="140" t="s">
        <v>324</v>
      </c>
      <c r="I316" s="39"/>
      <c r="J316" s="39"/>
      <c r="K316" s="28"/>
      <c r="L316" s="31"/>
      <c r="M316" s="31"/>
      <c r="N316" s="82"/>
    </row>
    <row r="317" spans="1:14" ht="12.75" customHeight="1">
      <c r="A317" s="87"/>
      <c r="B317" s="28"/>
      <c r="C317" s="28"/>
      <c r="D317" s="28" t="s">
        <v>275</v>
      </c>
      <c r="E317" s="137"/>
      <c r="F317" s="28"/>
      <c r="G317" s="28"/>
      <c r="H317" s="259" t="str">
        <f>+"Los sueldos y prestaciones para una gallina en el mes es de $"&amp;VALUE(D320)&amp;"."</f>
        <v>Los sueldos y prestaciones para una gallina en el mes es de $0.</v>
      </c>
      <c r="I317" s="259"/>
      <c r="J317" s="259"/>
      <c r="K317" s="28"/>
      <c r="L317" s="31"/>
      <c r="M317" s="31"/>
      <c r="N317" s="82"/>
    </row>
    <row r="318" spans="1:14">
      <c r="A318" s="87"/>
      <c r="B318" s="28"/>
      <c r="C318" s="28"/>
      <c r="D318" s="28" t="s">
        <v>276</v>
      </c>
      <c r="E318" s="137"/>
      <c r="F318" s="28"/>
      <c r="G318" s="28"/>
      <c r="H318" s="259"/>
      <c r="I318" s="259"/>
      <c r="J318" s="259"/>
      <c r="K318" s="28"/>
      <c r="L318" s="31"/>
      <c r="M318" s="31"/>
      <c r="N318" s="82"/>
    </row>
    <row r="319" spans="1:14">
      <c r="A319" s="87"/>
      <c r="B319" s="28"/>
      <c r="C319" s="28"/>
      <c r="D319" s="28"/>
      <c r="E319" s="28"/>
      <c r="F319" s="28"/>
      <c r="G319" s="28"/>
      <c r="H319" s="259"/>
      <c r="I319" s="259"/>
      <c r="J319" s="259"/>
      <c r="K319" s="28"/>
      <c r="L319" s="31"/>
      <c r="M319" s="31"/>
      <c r="N319" s="82"/>
    </row>
    <row r="320" spans="1:14">
      <c r="A320" s="263" t="s">
        <v>290</v>
      </c>
      <c r="B320" s="264"/>
      <c r="C320" s="28" t="s">
        <v>221</v>
      </c>
      <c r="D320" s="136">
        <f>IF(SUM(E313:E318)=0,,AVERAGE(E313:E318))</f>
        <v>0</v>
      </c>
      <c r="E320" s="93"/>
      <c r="F320" s="33"/>
      <c r="G320" s="33"/>
      <c r="H320" s="259"/>
      <c r="I320" s="259"/>
      <c r="J320" s="259"/>
      <c r="K320" s="28"/>
      <c r="L320" s="31"/>
      <c r="M320" s="31"/>
      <c r="N320" s="82"/>
    </row>
    <row r="321" spans="1:14" ht="12.75" customHeight="1">
      <c r="A321" s="116"/>
      <c r="B321" s="93"/>
      <c r="C321" s="28"/>
      <c r="D321" s="93"/>
      <c r="E321" s="93"/>
      <c r="F321" s="33"/>
      <c r="G321" s="33"/>
      <c r="H321" s="33"/>
      <c r="I321" s="33"/>
      <c r="J321" s="33"/>
      <c r="K321" s="113"/>
      <c r="L321" s="28"/>
      <c r="M321" s="28"/>
      <c r="N321" s="79"/>
    </row>
    <row r="322" spans="1:14">
      <c r="A322" s="87"/>
      <c r="B322" s="28"/>
      <c r="C322" s="28"/>
      <c r="D322" s="182"/>
      <c r="E322" s="182"/>
      <c r="F322" s="182"/>
      <c r="G322" s="182"/>
      <c r="H322" s="182"/>
      <c r="I322" s="182"/>
      <c r="J322" s="182"/>
      <c r="K322" s="48"/>
      <c r="L322" s="28"/>
      <c r="M322" s="28"/>
      <c r="N322" s="79"/>
    </row>
    <row r="323" spans="1:14">
      <c r="A323" s="47"/>
      <c r="B323" s="28"/>
      <c r="C323" s="28"/>
      <c r="D323" s="28"/>
      <c r="E323" s="28"/>
      <c r="F323" s="45"/>
      <c r="G323" s="45"/>
      <c r="H323" s="45"/>
      <c r="I323" s="45"/>
      <c r="J323" s="45"/>
      <c r="K323" s="45"/>
      <c r="L323" s="28"/>
      <c r="M323" s="28"/>
      <c r="N323" s="79"/>
    </row>
    <row r="324" spans="1:14">
      <c r="A324" s="89" t="s">
        <v>246</v>
      </c>
      <c r="B324" s="39"/>
      <c r="C324" s="39"/>
      <c r="D324" s="28"/>
      <c r="E324" s="38"/>
      <c r="F324" s="45"/>
      <c r="G324" s="45"/>
      <c r="H324" s="45"/>
      <c r="I324" s="45"/>
      <c r="J324" s="45"/>
      <c r="K324" s="45"/>
      <c r="L324" s="39"/>
      <c r="M324" s="39"/>
      <c r="N324" s="80"/>
    </row>
    <row r="325" spans="1:14">
      <c r="A325" s="91"/>
      <c r="B325" s="39"/>
      <c r="C325" s="39"/>
      <c r="D325" s="28"/>
      <c r="E325" s="38"/>
      <c r="F325" s="33"/>
      <c r="G325" s="33"/>
      <c r="H325" s="33"/>
      <c r="I325" s="33"/>
      <c r="J325" s="33"/>
      <c r="K325" s="83"/>
      <c r="L325" s="39"/>
      <c r="M325" s="39"/>
      <c r="N325" s="80"/>
    </row>
    <row r="326" spans="1:14">
      <c r="A326" s="91"/>
      <c r="B326" s="39"/>
      <c r="C326" s="39"/>
      <c r="D326" s="28"/>
      <c r="E326" s="38"/>
      <c r="F326" s="33"/>
      <c r="G326" s="33"/>
      <c r="H326" s="33"/>
      <c r="I326" s="33"/>
      <c r="J326" s="33"/>
      <c r="K326" s="83"/>
      <c r="L326" s="39"/>
      <c r="M326" s="39"/>
      <c r="N326" s="80"/>
    </row>
    <row r="327" spans="1:14" ht="15">
      <c r="A327" s="250" t="s">
        <v>304</v>
      </c>
      <c r="B327" s="251"/>
      <c r="C327" s="251"/>
      <c r="D327" s="251"/>
      <c r="E327" s="251"/>
      <c r="F327" s="251"/>
      <c r="G327" s="251"/>
      <c r="H327" s="251"/>
      <c r="I327" s="251"/>
      <c r="J327" s="251"/>
      <c r="K327" s="251"/>
      <c r="L327" s="251"/>
      <c r="M327" s="251"/>
      <c r="N327" s="252"/>
    </row>
    <row r="328" spans="1:14">
      <c r="A328" s="124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127"/>
    </row>
    <row r="329" spans="1:14">
      <c r="A329" s="88" t="s">
        <v>267</v>
      </c>
      <c r="B329" s="31"/>
      <c r="C329" s="31"/>
      <c r="D329" s="31"/>
      <c r="E329" s="28"/>
      <c r="F329" s="28"/>
      <c r="G329" s="28"/>
      <c r="H329" s="28"/>
      <c r="I329" s="28"/>
      <c r="J329" s="28"/>
      <c r="K329" s="28"/>
      <c r="L329" s="249"/>
      <c r="M329" s="249"/>
      <c r="N329" s="81"/>
    </row>
    <row r="330" spans="1:14">
      <c r="A330" s="10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185"/>
      <c r="M330" s="185"/>
      <c r="N330" s="81"/>
    </row>
    <row r="331" spans="1:14">
      <c r="A331" s="246"/>
      <c r="B331" s="247"/>
      <c r="C331" s="247"/>
      <c r="D331" s="248"/>
      <c r="E331" s="248"/>
      <c r="F331" s="248"/>
      <c r="G331" s="188"/>
      <c r="H331" s="188"/>
      <c r="I331" s="188"/>
      <c r="J331" s="188"/>
      <c r="K331" s="28"/>
      <c r="L331" s="45"/>
      <c r="M331" s="28"/>
      <c r="N331" s="79"/>
    </row>
    <row r="332" spans="1:14">
      <c r="A332" s="246"/>
      <c r="B332" s="247"/>
      <c r="C332" s="247"/>
      <c r="D332" s="248"/>
      <c r="E332" s="248"/>
      <c r="F332" s="248"/>
      <c r="G332" s="188"/>
      <c r="H332" s="188"/>
      <c r="I332" s="188"/>
      <c r="J332" s="188"/>
      <c r="K332" s="28"/>
      <c r="L332" s="28"/>
      <c r="M332" s="28"/>
      <c r="N332" s="79"/>
    </row>
    <row r="333" spans="1:14" ht="12.75" customHeight="1">
      <c r="A333" s="186"/>
      <c r="B333" s="187"/>
      <c r="C333" s="187"/>
      <c r="D333" s="188"/>
      <c r="E333" s="188"/>
      <c r="F333" s="188"/>
      <c r="G333" s="188"/>
      <c r="H333" s="188"/>
      <c r="I333" s="188"/>
      <c r="J333" s="188"/>
      <c r="K333" s="28"/>
      <c r="L333" s="28"/>
      <c r="M333" s="28"/>
      <c r="N333" s="79"/>
    </row>
    <row r="334" spans="1:14">
      <c r="A334" s="87"/>
      <c r="B334" s="28"/>
      <c r="C334" s="28"/>
      <c r="D334" s="28"/>
      <c r="E334" s="28" t="s">
        <v>267</v>
      </c>
      <c r="F334" s="28"/>
      <c r="G334" s="28"/>
      <c r="H334" s="28"/>
      <c r="I334" s="28"/>
      <c r="J334" s="28"/>
      <c r="K334" s="28"/>
      <c r="L334" s="28"/>
      <c r="M334" s="28"/>
      <c r="N334" s="79"/>
    </row>
    <row r="335" spans="1:14" ht="12.75" customHeight="1">
      <c r="A335" s="87"/>
      <c r="B335" s="28"/>
      <c r="C335" s="28"/>
      <c r="D335" s="28" t="s">
        <v>271</v>
      </c>
      <c r="E335" s="139"/>
      <c r="F335" s="28"/>
      <c r="G335" s="28"/>
      <c r="H335" s="28"/>
      <c r="I335" s="28"/>
      <c r="J335" s="28"/>
      <c r="K335" s="28"/>
      <c r="L335" s="28"/>
      <c r="M335" s="28"/>
      <c r="N335" s="79"/>
    </row>
    <row r="336" spans="1:14">
      <c r="A336" s="87"/>
      <c r="B336" s="28"/>
      <c r="C336" s="28"/>
      <c r="D336" s="28" t="s">
        <v>272</v>
      </c>
      <c r="E336" s="139"/>
      <c r="F336" s="28"/>
      <c r="G336" s="28"/>
      <c r="H336" s="28"/>
      <c r="I336" s="28"/>
      <c r="J336" s="28"/>
      <c r="K336" s="28"/>
      <c r="L336" s="28" t="s">
        <v>220</v>
      </c>
      <c r="M336" s="28"/>
      <c r="N336" s="79"/>
    </row>
    <row r="337" spans="1:14">
      <c r="A337" s="87"/>
      <c r="B337" s="28"/>
      <c r="C337" s="28"/>
      <c r="D337" s="28" t="s">
        <v>273</v>
      </c>
      <c r="E337" s="139"/>
      <c r="F337" s="28"/>
      <c r="G337" s="28"/>
      <c r="H337" s="28"/>
      <c r="I337" s="28"/>
      <c r="J337" s="28"/>
      <c r="K337" s="28"/>
      <c r="L337" s="31"/>
      <c r="M337" s="31"/>
      <c r="N337" s="82"/>
    </row>
    <row r="338" spans="1:14">
      <c r="A338" s="87"/>
      <c r="B338" s="28"/>
      <c r="C338" s="28"/>
      <c r="D338" s="28" t="s">
        <v>274</v>
      </c>
      <c r="E338" s="139"/>
      <c r="F338" s="28"/>
      <c r="G338" s="28"/>
      <c r="H338" s="140" t="s">
        <v>324</v>
      </c>
      <c r="I338" s="39"/>
      <c r="J338" s="39"/>
      <c r="K338" s="28"/>
      <c r="L338" s="31"/>
      <c r="M338" s="31"/>
      <c r="N338" s="82"/>
    </row>
    <row r="339" spans="1:14" ht="12.75" customHeight="1">
      <c r="A339" s="87"/>
      <c r="B339" s="28"/>
      <c r="C339" s="28"/>
      <c r="D339" s="28" t="s">
        <v>275</v>
      </c>
      <c r="E339" s="139"/>
      <c r="F339" s="28"/>
      <c r="G339" s="28"/>
      <c r="H339" s="259" t="str">
        <f>+"El costo de la gallina al momento de inicar con la postura es de $"&amp;VALUE(D342)&amp;" KG."</f>
        <v>El costo de la gallina al momento de inicar con la postura es de $0 KG.</v>
      </c>
      <c r="I339" s="259"/>
      <c r="J339" s="259"/>
      <c r="K339" s="28"/>
      <c r="L339" s="31"/>
      <c r="M339" s="31"/>
      <c r="N339" s="82"/>
    </row>
    <row r="340" spans="1:14">
      <c r="A340" s="87"/>
      <c r="B340" s="28"/>
      <c r="C340" s="28"/>
      <c r="D340" s="28" t="s">
        <v>276</v>
      </c>
      <c r="E340" s="139"/>
      <c r="F340" s="28"/>
      <c r="G340" s="28"/>
      <c r="H340" s="259"/>
      <c r="I340" s="259"/>
      <c r="J340" s="259"/>
      <c r="K340" s="28"/>
      <c r="L340" s="31"/>
      <c r="M340" s="31"/>
      <c r="N340" s="82"/>
    </row>
    <row r="341" spans="1:14" ht="12.75" customHeight="1">
      <c r="A341" s="87"/>
      <c r="B341" s="28"/>
      <c r="C341" s="28"/>
      <c r="D341" s="28"/>
      <c r="E341" s="28"/>
      <c r="F341" s="28"/>
      <c r="G341" s="28"/>
      <c r="H341" s="259"/>
      <c r="I341" s="259"/>
      <c r="J341" s="259"/>
      <c r="K341" s="28"/>
      <c r="L341" s="31"/>
      <c r="M341" s="31"/>
      <c r="N341" s="82"/>
    </row>
    <row r="342" spans="1:14">
      <c r="A342" s="87" t="s">
        <v>307</v>
      </c>
      <c r="B342" s="28"/>
      <c r="C342" s="28" t="s">
        <v>221</v>
      </c>
      <c r="D342" s="136">
        <f>IF(SUM(E335:E340)=0,,AVERAGE(E335:E340))</f>
        <v>0</v>
      </c>
      <c r="E342" s="93"/>
      <c r="F342" s="33"/>
      <c r="G342" s="33"/>
      <c r="H342" s="259"/>
      <c r="I342" s="259"/>
      <c r="J342" s="259"/>
      <c r="K342" s="104"/>
      <c r="L342" s="31"/>
      <c r="M342" s="31"/>
      <c r="N342" s="82"/>
    </row>
    <row r="343" spans="1:14">
      <c r="A343" s="87"/>
      <c r="B343" s="28"/>
      <c r="C343" s="28"/>
      <c r="D343" s="93"/>
      <c r="E343" s="93"/>
      <c r="F343" s="33"/>
      <c r="G343" s="33"/>
      <c r="H343" s="33"/>
      <c r="I343" s="33"/>
      <c r="J343" s="33"/>
      <c r="K343" s="113"/>
      <c r="L343" s="28"/>
      <c r="M343" s="28"/>
      <c r="N343" s="79"/>
    </row>
    <row r="344" spans="1:14">
      <c r="A344" s="87"/>
      <c r="B344" s="28"/>
      <c r="C344" s="28"/>
      <c r="D344" s="182"/>
      <c r="E344" s="182"/>
      <c r="F344" s="182"/>
      <c r="G344" s="182"/>
      <c r="H344" s="182"/>
      <c r="I344" s="182"/>
      <c r="J344" s="182"/>
      <c r="K344" s="48"/>
      <c r="L344" s="28"/>
      <c r="M344" s="28"/>
      <c r="N344" s="79"/>
    </row>
    <row r="345" spans="1:14">
      <c r="A345" s="87"/>
      <c r="B345" s="28"/>
      <c r="C345" s="28"/>
      <c r="D345" s="28"/>
      <c r="E345" s="28"/>
      <c r="F345" s="33"/>
      <c r="G345" s="33"/>
      <c r="H345" s="33"/>
      <c r="I345" s="33"/>
      <c r="J345" s="33"/>
      <c r="K345" s="28"/>
      <c r="L345" s="28"/>
      <c r="M345" s="28"/>
      <c r="N345" s="79"/>
    </row>
    <row r="346" spans="1:14">
      <c r="A346" s="89" t="s">
        <v>246</v>
      </c>
      <c r="B346" s="28"/>
      <c r="C346" s="28"/>
      <c r="D346" s="28"/>
      <c r="E346" s="38"/>
      <c r="F346" s="33"/>
      <c r="G346" s="33"/>
      <c r="H346" s="33"/>
      <c r="I346" s="33"/>
      <c r="J346" s="33"/>
      <c r="K346" s="83"/>
      <c r="L346" s="28"/>
      <c r="M346" s="28"/>
      <c r="N346" s="79"/>
    </row>
    <row r="347" spans="1:14">
      <c r="A347" s="91"/>
      <c r="B347" s="39"/>
      <c r="C347" s="39"/>
      <c r="D347" s="39"/>
      <c r="E347" s="38"/>
      <c r="F347" s="33"/>
      <c r="G347" s="33"/>
      <c r="H347" s="33"/>
      <c r="I347" s="33"/>
      <c r="J347" s="33"/>
      <c r="K347" s="36"/>
      <c r="L347" s="39"/>
      <c r="M347" s="39"/>
      <c r="N347" s="80"/>
    </row>
    <row r="348" spans="1:14">
      <c r="A348" s="91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80"/>
    </row>
    <row r="349" spans="1:14">
      <c r="A349" s="88" t="s">
        <v>282</v>
      </c>
      <c r="B349" s="31"/>
      <c r="C349" s="31"/>
      <c r="D349" s="31"/>
      <c r="E349" s="28"/>
      <c r="F349" s="28"/>
      <c r="G349" s="28"/>
      <c r="H349" s="28"/>
      <c r="I349" s="28"/>
      <c r="J349" s="28"/>
      <c r="K349" s="28"/>
      <c r="L349" s="28"/>
      <c r="M349" s="28"/>
      <c r="N349" s="79"/>
    </row>
    <row r="350" spans="1:14">
      <c r="A350" s="10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79"/>
    </row>
    <row r="351" spans="1:14" ht="12.75" customHeight="1">
      <c r="A351" s="246" t="s">
        <v>315</v>
      </c>
      <c r="B351" s="247"/>
      <c r="C351" s="247"/>
      <c r="D351" s="248"/>
      <c r="E351" s="248"/>
      <c r="F351" s="248"/>
      <c r="G351" s="188"/>
      <c r="H351" s="188"/>
      <c r="I351" s="188"/>
      <c r="J351" s="188"/>
      <c r="K351" s="28"/>
      <c r="L351" s="28"/>
      <c r="M351" s="28"/>
      <c r="N351" s="79"/>
    </row>
    <row r="352" spans="1:14">
      <c r="A352" s="246"/>
      <c r="B352" s="247"/>
      <c r="C352" s="247"/>
      <c r="D352" s="248"/>
      <c r="E352" s="248"/>
      <c r="F352" s="248"/>
      <c r="G352" s="188"/>
      <c r="H352" s="188"/>
      <c r="I352" s="188"/>
      <c r="J352" s="188"/>
      <c r="K352" s="28"/>
      <c r="L352" s="28"/>
      <c r="M352" s="28"/>
      <c r="N352" s="79"/>
    </row>
    <row r="353" spans="1:14" ht="12.75" customHeight="1">
      <c r="A353" s="186"/>
      <c r="B353" s="187"/>
      <c r="C353" s="187"/>
      <c r="D353" s="188"/>
      <c r="E353" s="188"/>
      <c r="F353" s="188"/>
      <c r="G353" s="188"/>
      <c r="H353" s="188"/>
      <c r="I353" s="188"/>
      <c r="J353" s="188"/>
      <c r="K353" s="28"/>
      <c r="L353" s="28"/>
      <c r="M353" s="28"/>
      <c r="N353" s="79"/>
    </row>
    <row r="354" spans="1:14">
      <c r="A354" s="87"/>
      <c r="B354" s="28"/>
      <c r="C354" s="28"/>
      <c r="D354" s="28"/>
      <c r="E354" s="138" t="s">
        <v>281</v>
      </c>
      <c r="F354" s="28"/>
      <c r="G354" s="28"/>
      <c r="H354" s="28"/>
      <c r="I354" s="28"/>
      <c r="J354" s="28"/>
      <c r="K354" s="28"/>
      <c r="L354" s="28"/>
      <c r="M354" s="28"/>
      <c r="N354" s="79"/>
    </row>
    <row r="355" spans="1:14" ht="12.75" customHeight="1">
      <c r="A355" s="87"/>
      <c r="B355" s="28"/>
      <c r="C355" s="28"/>
      <c r="D355" s="28" t="s">
        <v>271</v>
      </c>
      <c r="E355" s="160"/>
      <c r="F355" s="28"/>
      <c r="G355" s="28"/>
      <c r="H355" s="28"/>
      <c r="I355" s="28"/>
      <c r="J355" s="28"/>
      <c r="K355" s="28"/>
      <c r="L355" s="28"/>
      <c r="M355" s="28"/>
      <c r="N355" s="79"/>
    </row>
    <row r="356" spans="1:14">
      <c r="A356" s="87"/>
      <c r="B356" s="28"/>
      <c r="C356" s="28"/>
      <c r="D356" s="28" t="s">
        <v>272</v>
      </c>
      <c r="E356" s="160"/>
      <c r="F356" s="28"/>
      <c r="G356" s="28"/>
      <c r="H356" s="28"/>
      <c r="I356" s="28"/>
      <c r="J356" s="28"/>
      <c r="K356" s="28"/>
      <c r="L356" s="28"/>
      <c r="M356" s="28"/>
      <c r="N356" s="79"/>
    </row>
    <row r="357" spans="1:14">
      <c r="A357" s="87"/>
      <c r="B357" s="28"/>
      <c r="C357" s="28"/>
      <c r="D357" s="28" t="s">
        <v>273</v>
      </c>
      <c r="E357" s="160"/>
      <c r="F357" s="28"/>
      <c r="G357" s="28"/>
      <c r="H357" s="28"/>
      <c r="I357" s="28"/>
      <c r="J357" s="28"/>
      <c r="K357" s="28"/>
      <c r="L357" s="28"/>
      <c r="M357" s="28"/>
      <c r="N357" s="79"/>
    </row>
    <row r="358" spans="1:14">
      <c r="A358" s="87"/>
      <c r="B358" s="28"/>
      <c r="C358" s="28"/>
      <c r="D358" s="28" t="s">
        <v>274</v>
      </c>
      <c r="E358" s="160"/>
      <c r="F358" s="28"/>
      <c r="G358" s="28"/>
      <c r="H358" s="140" t="s">
        <v>324</v>
      </c>
      <c r="I358" s="39"/>
      <c r="J358" s="39"/>
      <c r="K358" s="28"/>
      <c r="L358" s="28" t="s">
        <v>220</v>
      </c>
      <c r="M358" s="28"/>
      <c r="N358" s="79"/>
    </row>
    <row r="359" spans="1:14" ht="12.75" customHeight="1">
      <c r="A359" s="87"/>
      <c r="B359" s="28"/>
      <c r="C359" s="28"/>
      <c r="D359" s="28" t="s">
        <v>275</v>
      </c>
      <c r="E359" s="160"/>
      <c r="F359" s="28"/>
      <c r="G359" s="28"/>
      <c r="H359" s="259" t="str">
        <f>+"Los kilos de alimento que consumío una pollita en el mes fue "&amp;VALUE(D362)&amp;" KG."</f>
        <v>Los kilos de alimento que consumío una pollita en el mes fue 0 KG.</v>
      </c>
      <c r="I359" s="259"/>
      <c r="J359" s="259"/>
      <c r="K359" s="28"/>
      <c r="L359" s="31"/>
      <c r="M359" s="31"/>
      <c r="N359" s="82"/>
    </row>
    <row r="360" spans="1:14">
      <c r="A360" s="87"/>
      <c r="B360" s="28"/>
      <c r="C360" s="28"/>
      <c r="D360" s="28" t="s">
        <v>276</v>
      </c>
      <c r="E360" s="160"/>
      <c r="F360" s="28"/>
      <c r="G360" s="28"/>
      <c r="H360" s="259"/>
      <c r="I360" s="259"/>
      <c r="J360" s="259"/>
      <c r="K360" s="28"/>
      <c r="L360" s="31"/>
      <c r="M360" s="31"/>
      <c r="N360" s="82"/>
    </row>
    <row r="361" spans="1:14" ht="12.75" customHeight="1">
      <c r="A361" s="87"/>
      <c r="B361" s="28"/>
      <c r="C361" s="28"/>
      <c r="D361" s="28"/>
      <c r="E361" s="28"/>
      <c r="F361" s="28"/>
      <c r="G361" s="28"/>
      <c r="H361" s="259"/>
      <c r="I361" s="259"/>
      <c r="J361" s="259"/>
      <c r="K361" s="28"/>
      <c r="L361" s="31"/>
      <c r="M361" s="31"/>
      <c r="N361" s="82"/>
    </row>
    <row r="362" spans="1:14">
      <c r="A362" s="263" t="s">
        <v>282</v>
      </c>
      <c r="B362" s="264"/>
      <c r="C362" s="28" t="s">
        <v>221</v>
      </c>
      <c r="D362" s="135">
        <f>IF(SUM(E355:E360)=0,,AVERAGE(E355:E360))</f>
        <v>0</v>
      </c>
      <c r="E362" s="93"/>
      <c r="F362" s="93"/>
      <c r="G362" s="93"/>
      <c r="H362" s="259"/>
      <c r="I362" s="259"/>
      <c r="J362" s="259"/>
      <c r="K362" s="45"/>
      <c r="L362" s="31"/>
      <c r="M362" s="31"/>
      <c r="N362" s="82"/>
    </row>
    <row r="363" spans="1:14">
      <c r="A363" s="87"/>
      <c r="B363" s="28"/>
      <c r="C363" s="28"/>
      <c r="D363" s="93"/>
      <c r="E363" s="93"/>
      <c r="F363" s="111"/>
      <c r="G363" s="111"/>
      <c r="H363" s="111"/>
      <c r="I363" s="111"/>
      <c r="J363" s="111"/>
      <c r="K363" s="96"/>
      <c r="L363" s="31"/>
      <c r="M363" s="31"/>
      <c r="N363" s="82"/>
    </row>
    <row r="364" spans="1:14">
      <c r="A364" s="87"/>
      <c r="B364" s="28"/>
      <c r="C364" s="28"/>
      <c r="D364" s="182"/>
      <c r="E364" s="182"/>
      <c r="F364" s="182"/>
      <c r="G364" s="182"/>
      <c r="H364" s="182"/>
      <c r="I364" s="182"/>
      <c r="J364" s="182"/>
      <c r="K364" s="48"/>
      <c r="L364" s="31"/>
      <c r="M364" s="31"/>
      <c r="N364" s="82"/>
    </row>
    <row r="365" spans="1:14">
      <c r="A365" s="47"/>
      <c r="B365" s="28"/>
      <c r="C365" s="28"/>
      <c r="D365" s="28"/>
      <c r="E365" s="28"/>
      <c r="F365" s="33"/>
      <c r="G365" s="33"/>
      <c r="H365" s="33"/>
      <c r="I365" s="33"/>
      <c r="J365" s="33"/>
      <c r="K365" s="28"/>
      <c r="L365" s="28"/>
      <c r="M365" s="28"/>
      <c r="N365" s="79"/>
    </row>
    <row r="366" spans="1:14">
      <c r="A366" s="89" t="s">
        <v>246</v>
      </c>
      <c r="B366" s="39"/>
      <c r="C366" s="39"/>
      <c r="D366" s="28"/>
      <c r="E366" s="38"/>
      <c r="F366" s="33"/>
      <c r="G366" s="33"/>
      <c r="H366" s="33"/>
      <c r="I366" s="33"/>
      <c r="J366" s="33"/>
      <c r="K366" s="45"/>
      <c r="L366" s="39"/>
      <c r="M366" s="39"/>
      <c r="N366" s="80"/>
    </row>
    <row r="367" spans="1:14">
      <c r="A367" s="89"/>
      <c r="B367" s="39"/>
      <c r="C367" s="39"/>
      <c r="D367" s="28"/>
      <c r="E367" s="38"/>
      <c r="F367" s="33"/>
      <c r="G367" s="33"/>
      <c r="H367" s="33"/>
      <c r="I367" s="33"/>
      <c r="J367" s="33"/>
      <c r="K367" s="45"/>
      <c r="L367" s="39"/>
      <c r="M367" s="39"/>
      <c r="N367" s="80"/>
    </row>
    <row r="368" spans="1:14">
      <c r="A368" s="91"/>
      <c r="B368" s="39"/>
      <c r="C368" s="39"/>
      <c r="D368" s="28"/>
      <c r="E368" s="38"/>
      <c r="F368" s="33"/>
      <c r="G368" s="33"/>
      <c r="H368" s="33"/>
      <c r="I368" s="33"/>
      <c r="J368" s="33"/>
      <c r="K368" s="83"/>
      <c r="L368" s="39"/>
      <c r="M368" s="39"/>
      <c r="N368" s="80"/>
    </row>
    <row r="369" spans="1:14">
      <c r="A369" s="88" t="s">
        <v>292</v>
      </c>
      <c r="B369" s="31"/>
      <c r="C369" s="31"/>
      <c r="D369" s="31"/>
      <c r="E369" s="28"/>
      <c r="F369" s="28"/>
      <c r="G369" s="28"/>
      <c r="H369" s="28"/>
      <c r="I369" s="28"/>
      <c r="J369" s="28"/>
      <c r="K369" s="28"/>
      <c r="L369" s="249"/>
      <c r="M369" s="249"/>
      <c r="N369" s="81"/>
    </row>
    <row r="370" spans="1:14">
      <c r="A370" s="10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185"/>
      <c r="M370" s="185"/>
      <c r="N370" s="81"/>
    </row>
    <row r="371" spans="1:14" ht="12.75" customHeight="1">
      <c r="A371" s="260" t="s">
        <v>316</v>
      </c>
      <c r="B371" s="261"/>
      <c r="C371" s="261"/>
      <c r="D371" s="262"/>
      <c r="E371" s="262"/>
      <c r="F371" s="262"/>
      <c r="G371" s="184"/>
      <c r="H371" s="184"/>
      <c r="I371" s="184"/>
      <c r="J371" s="184"/>
      <c r="K371" s="28"/>
      <c r="L371" s="45"/>
      <c r="M371" s="28"/>
      <c r="N371" s="79"/>
    </row>
    <row r="372" spans="1:14">
      <c r="A372" s="260"/>
      <c r="B372" s="261"/>
      <c r="C372" s="261"/>
      <c r="D372" s="262"/>
      <c r="E372" s="262"/>
      <c r="F372" s="262"/>
      <c r="G372" s="184"/>
      <c r="H372" s="184"/>
      <c r="I372" s="184"/>
      <c r="J372" s="184"/>
      <c r="K372" s="28"/>
      <c r="L372" s="28"/>
      <c r="M372" s="28"/>
      <c r="N372" s="79"/>
    </row>
    <row r="373" spans="1:14" ht="12.75" customHeight="1">
      <c r="A373" s="186"/>
      <c r="B373" s="187"/>
      <c r="C373" s="187"/>
      <c r="D373" s="188"/>
      <c r="E373" s="188"/>
      <c r="F373" s="188"/>
      <c r="G373" s="188"/>
      <c r="H373" s="188"/>
      <c r="I373" s="188"/>
      <c r="J373" s="188"/>
      <c r="K373" s="28"/>
      <c r="L373" s="28"/>
      <c r="M373" s="28"/>
      <c r="N373" s="79"/>
    </row>
    <row r="374" spans="1:14">
      <c r="A374" s="87"/>
      <c r="B374" s="28"/>
      <c r="C374" s="28"/>
      <c r="D374" s="28"/>
      <c r="E374" s="28" t="s">
        <v>302</v>
      </c>
      <c r="F374" s="28"/>
      <c r="G374" s="28"/>
      <c r="H374" s="28"/>
      <c r="I374" s="28"/>
      <c r="J374" s="28"/>
      <c r="K374" s="28"/>
      <c r="L374" s="28"/>
      <c r="M374" s="28"/>
      <c r="N374" s="79"/>
    </row>
    <row r="375" spans="1:14" ht="12.75" customHeight="1">
      <c r="A375" s="87"/>
      <c r="B375" s="28"/>
      <c r="C375" s="28"/>
      <c r="D375" s="28" t="s">
        <v>271</v>
      </c>
      <c r="E375" s="139"/>
      <c r="F375" s="28"/>
      <c r="G375" s="28"/>
      <c r="H375" s="28"/>
      <c r="I375" s="28"/>
      <c r="J375" s="28"/>
      <c r="K375" s="28"/>
      <c r="L375" s="28"/>
      <c r="M375" s="28"/>
      <c r="N375" s="79"/>
    </row>
    <row r="376" spans="1:14">
      <c r="A376" s="87"/>
      <c r="B376" s="28"/>
      <c r="C376" s="28"/>
      <c r="D376" s="28" t="s">
        <v>272</v>
      </c>
      <c r="E376" s="139"/>
      <c r="F376" s="28"/>
      <c r="G376" s="28"/>
      <c r="H376" s="28"/>
      <c r="I376" s="28"/>
      <c r="J376" s="28"/>
      <c r="K376" s="28"/>
      <c r="L376" s="28"/>
      <c r="M376" s="28"/>
      <c r="N376" s="79"/>
    </row>
    <row r="377" spans="1:14">
      <c r="A377" s="87"/>
      <c r="B377" s="28"/>
      <c r="C377" s="28"/>
      <c r="D377" s="28" t="s">
        <v>273</v>
      </c>
      <c r="E377" s="139"/>
      <c r="F377" s="28"/>
      <c r="G377" s="28"/>
      <c r="H377" s="28"/>
      <c r="I377" s="28"/>
      <c r="J377" s="28"/>
      <c r="K377" s="28"/>
      <c r="L377" s="28"/>
      <c r="M377" s="28"/>
      <c r="N377" s="79"/>
    </row>
    <row r="378" spans="1:14">
      <c r="A378" s="87"/>
      <c r="B378" s="28"/>
      <c r="C378" s="28"/>
      <c r="D378" s="28" t="s">
        <v>274</v>
      </c>
      <c r="E378" s="139"/>
      <c r="F378" s="28"/>
      <c r="G378" s="28"/>
      <c r="H378" s="140" t="s">
        <v>324</v>
      </c>
      <c r="I378" s="39"/>
      <c r="J378" s="39"/>
      <c r="K378" s="28"/>
      <c r="L378" s="28" t="s">
        <v>220</v>
      </c>
      <c r="M378" s="28"/>
      <c r="N378" s="79"/>
    </row>
    <row r="379" spans="1:14" ht="12.75" customHeight="1">
      <c r="A379" s="87"/>
      <c r="B379" s="28"/>
      <c r="C379" s="28"/>
      <c r="D379" s="28" t="s">
        <v>275</v>
      </c>
      <c r="E379" s="139"/>
      <c r="F379" s="28"/>
      <c r="G379" s="28"/>
      <c r="H379" s="259" t="str">
        <f>+"El costo del consumo de alimento en el mes de una pollita es $"&amp;VALUE(D382)&amp;"."</f>
        <v>El costo del consumo de alimento en el mes de una pollita es $0.</v>
      </c>
      <c r="I379" s="259"/>
      <c r="J379" s="259"/>
      <c r="K379" s="28"/>
      <c r="L379" s="31"/>
      <c r="M379" s="31"/>
      <c r="N379" s="82"/>
    </row>
    <row r="380" spans="1:14">
      <c r="A380" s="87"/>
      <c r="B380" s="28"/>
      <c r="C380" s="28"/>
      <c r="D380" s="28" t="s">
        <v>276</v>
      </c>
      <c r="E380" s="139"/>
      <c r="F380" s="28"/>
      <c r="G380" s="28"/>
      <c r="H380" s="259"/>
      <c r="I380" s="259"/>
      <c r="J380" s="259"/>
      <c r="K380" s="28"/>
      <c r="L380" s="31"/>
      <c r="M380" s="31"/>
      <c r="N380" s="82"/>
    </row>
    <row r="381" spans="1:14" ht="12.75" customHeight="1">
      <c r="A381" s="87"/>
      <c r="B381" s="28"/>
      <c r="C381" s="28"/>
      <c r="D381" s="28"/>
      <c r="E381" s="28"/>
      <c r="F381" s="28"/>
      <c r="G381" s="28"/>
      <c r="H381" s="259"/>
      <c r="I381" s="259"/>
      <c r="J381" s="259"/>
      <c r="K381" s="28"/>
      <c r="L381" s="31"/>
      <c r="M381" s="31"/>
      <c r="N381" s="82"/>
    </row>
    <row r="382" spans="1:14">
      <c r="A382" s="263" t="s">
        <v>292</v>
      </c>
      <c r="B382" s="264"/>
      <c r="C382" s="28" t="s">
        <v>221</v>
      </c>
      <c r="D382" s="136">
        <f>IF(SUM(E375:E380)=0,,AVERAGE(E375:E380))</f>
        <v>0</v>
      </c>
      <c r="E382" s="114"/>
      <c r="F382" s="112"/>
      <c r="G382" s="112"/>
      <c r="H382" s="259"/>
      <c r="I382" s="259"/>
      <c r="J382" s="259"/>
      <c r="K382" s="35"/>
      <c r="L382" s="31"/>
      <c r="M382" s="31"/>
      <c r="N382" s="82"/>
    </row>
    <row r="383" spans="1:14">
      <c r="A383" s="87"/>
      <c r="B383" s="28"/>
      <c r="C383" s="28"/>
      <c r="D383" s="114"/>
      <c r="E383" s="114"/>
      <c r="F383" s="112"/>
      <c r="G383" s="112"/>
      <c r="H383" s="112"/>
      <c r="I383" s="112"/>
      <c r="J383" s="112"/>
      <c r="K383" s="113"/>
      <c r="L383" s="117"/>
      <c r="M383" s="117"/>
      <c r="N383" s="118"/>
    </row>
    <row r="384" spans="1:14">
      <c r="A384" s="87"/>
      <c r="B384" s="28"/>
      <c r="C384" s="28"/>
      <c r="D384" s="28"/>
      <c r="E384" s="28"/>
      <c r="F384" s="45"/>
      <c r="G384" s="45"/>
      <c r="H384" s="45"/>
      <c r="I384" s="45"/>
      <c r="J384" s="45"/>
      <c r="K384" s="45"/>
      <c r="L384" s="117"/>
      <c r="M384" s="117"/>
      <c r="N384" s="118"/>
    </row>
    <row r="385" spans="1:14">
      <c r="A385" s="87"/>
      <c r="B385" s="28"/>
      <c r="C385" s="28"/>
      <c r="D385" s="28"/>
      <c r="E385" s="28"/>
      <c r="F385" s="45"/>
      <c r="G385" s="45"/>
      <c r="H385" s="45"/>
      <c r="I385" s="45"/>
      <c r="J385" s="45"/>
      <c r="K385" s="45"/>
      <c r="L385" s="33"/>
      <c r="M385" s="28"/>
      <c r="N385" s="79"/>
    </row>
    <row r="386" spans="1:14">
      <c r="A386" s="89" t="s">
        <v>246</v>
      </c>
      <c r="B386" s="28"/>
      <c r="C386" s="28"/>
      <c r="D386" s="28"/>
      <c r="E386" s="28"/>
      <c r="F386" s="45"/>
      <c r="G386" s="45"/>
      <c r="H386" s="45"/>
      <c r="I386" s="45"/>
      <c r="J386" s="45"/>
      <c r="K386" s="45"/>
      <c r="L386" s="33"/>
      <c r="M386" s="37"/>
      <c r="N386" s="79"/>
    </row>
    <row r="387" spans="1:14">
      <c r="A387" s="87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33"/>
      <c r="M387" s="37"/>
      <c r="N387" s="79"/>
    </row>
    <row r="388" spans="1:14">
      <c r="A388" s="87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33"/>
      <c r="M388" s="37"/>
      <c r="N388" s="79"/>
    </row>
    <row r="389" spans="1:14">
      <c r="A389" s="88" t="s">
        <v>285</v>
      </c>
      <c r="B389" s="31"/>
      <c r="C389" s="31"/>
      <c r="D389" s="31"/>
      <c r="E389" s="28"/>
      <c r="F389" s="28"/>
      <c r="G389" s="28"/>
      <c r="H389" s="28"/>
      <c r="I389" s="28"/>
      <c r="J389" s="28"/>
      <c r="K389" s="28"/>
      <c r="L389" s="249"/>
      <c r="M389" s="249"/>
      <c r="N389" s="81"/>
    </row>
    <row r="390" spans="1:14">
      <c r="A390" s="10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185"/>
      <c r="M390" s="185"/>
      <c r="N390" s="81"/>
    </row>
    <row r="391" spans="1:14" ht="12.75" customHeight="1">
      <c r="A391" s="246" t="s">
        <v>319</v>
      </c>
      <c r="B391" s="247"/>
      <c r="C391" s="247"/>
      <c r="D391" s="248"/>
      <c r="E391" s="248"/>
      <c r="F391" s="248"/>
      <c r="G391" s="188"/>
      <c r="H391" s="188"/>
      <c r="I391" s="188"/>
      <c r="J391" s="188"/>
      <c r="K391" s="28"/>
      <c r="L391" s="45"/>
      <c r="M391" s="28"/>
      <c r="N391" s="79"/>
    </row>
    <row r="392" spans="1:14">
      <c r="A392" s="246"/>
      <c r="B392" s="247"/>
      <c r="C392" s="247"/>
      <c r="D392" s="248"/>
      <c r="E392" s="248"/>
      <c r="F392" s="248"/>
      <c r="G392" s="188"/>
      <c r="H392" s="188"/>
      <c r="I392" s="188"/>
      <c r="J392" s="188"/>
      <c r="K392" s="28"/>
      <c r="L392" s="28"/>
      <c r="M392" s="28"/>
      <c r="N392" s="79"/>
    </row>
    <row r="393" spans="1:14" ht="12.75" customHeight="1">
      <c r="A393" s="186"/>
      <c r="B393" s="187"/>
      <c r="C393" s="187"/>
      <c r="D393" s="188"/>
      <c r="E393" s="188"/>
      <c r="F393" s="188"/>
      <c r="G393" s="188"/>
      <c r="H393" s="188"/>
      <c r="I393" s="188"/>
      <c r="J393" s="188"/>
      <c r="K393" s="28"/>
      <c r="L393" s="28"/>
      <c r="M393" s="28"/>
      <c r="N393" s="79"/>
    </row>
    <row r="394" spans="1:14">
      <c r="A394" s="87"/>
      <c r="B394" s="28"/>
      <c r="C394" s="28"/>
      <c r="D394" s="28"/>
      <c r="E394" s="28" t="s">
        <v>278</v>
      </c>
      <c r="F394" s="28"/>
      <c r="G394" s="28"/>
      <c r="H394" s="28"/>
      <c r="I394" s="28"/>
      <c r="J394" s="28"/>
      <c r="K394" s="28"/>
      <c r="L394" s="28"/>
      <c r="M394" s="28"/>
      <c r="N394" s="79"/>
    </row>
    <row r="395" spans="1:14" ht="12.75" customHeight="1">
      <c r="A395" s="87"/>
      <c r="B395" s="28"/>
      <c r="C395" s="28"/>
      <c r="D395" s="28" t="s">
        <v>271</v>
      </c>
      <c r="E395" s="139"/>
      <c r="F395" s="28"/>
      <c r="G395" s="28"/>
      <c r="H395" s="28"/>
      <c r="I395" s="28"/>
      <c r="J395" s="28"/>
      <c r="K395" s="28"/>
      <c r="L395" s="28"/>
      <c r="M395" s="28"/>
      <c r="N395" s="79"/>
    </row>
    <row r="396" spans="1:14">
      <c r="A396" s="87"/>
      <c r="B396" s="28"/>
      <c r="C396" s="28"/>
      <c r="D396" s="28" t="s">
        <v>272</v>
      </c>
      <c r="E396" s="139"/>
      <c r="F396" s="28"/>
      <c r="G396" s="28"/>
      <c r="H396" s="28"/>
      <c r="I396" s="28"/>
      <c r="J396" s="28"/>
      <c r="K396" s="28"/>
      <c r="L396" s="28"/>
      <c r="M396" s="28"/>
      <c r="N396" s="79"/>
    </row>
    <row r="397" spans="1:14">
      <c r="A397" s="87"/>
      <c r="B397" s="28"/>
      <c r="C397" s="28"/>
      <c r="D397" s="28" t="s">
        <v>273</v>
      </c>
      <c r="E397" s="139"/>
      <c r="F397" s="28"/>
      <c r="G397" s="28"/>
      <c r="H397" s="28"/>
      <c r="I397" s="28"/>
      <c r="J397" s="28"/>
      <c r="K397" s="28"/>
      <c r="L397" s="28"/>
      <c r="M397" s="28"/>
      <c r="N397" s="79"/>
    </row>
    <row r="398" spans="1:14">
      <c r="A398" s="87"/>
      <c r="B398" s="28"/>
      <c r="C398" s="28"/>
      <c r="D398" s="28" t="s">
        <v>274</v>
      </c>
      <c r="E398" s="139"/>
      <c r="F398" s="28"/>
      <c r="G398" s="28"/>
      <c r="H398" s="140" t="s">
        <v>324</v>
      </c>
      <c r="I398" s="39"/>
      <c r="J398" s="39"/>
      <c r="K398" s="28"/>
      <c r="L398" s="28" t="s">
        <v>220</v>
      </c>
      <c r="M398" s="28"/>
      <c r="N398" s="79"/>
    </row>
    <row r="399" spans="1:14" ht="12.75" customHeight="1">
      <c r="A399" s="87"/>
      <c r="B399" s="28"/>
      <c r="C399" s="28"/>
      <c r="D399" s="28" t="s">
        <v>275</v>
      </c>
      <c r="E399" s="139"/>
      <c r="F399" s="28"/>
      <c r="G399" s="28"/>
      <c r="H399" s="259" t="str">
        <f>+"El costo del consumo de alimento terminado y complementos alimenticios de una pollita en el mes es de $"&amp;VALUE(D402)&amp;"."</f>
        <v>El costo del consumo de alimento terminado y complementos alimenticios de una pollita en el mes es de $0.</v>
      </c>
      <c r="I399" s="259"/>
      <c r="J399" s="259"/>
      <c r="K399" s="28"/>
      <c r="L399" s="31"/>
      <c r="M399" s="31"/>
      <c r="N399" s="82"/>
    </row>
    <row r="400" spans="1:14">
      <c r="A400" s="87"/>
      <c r="B400" s="28"/>
      <c r="C400" s="28"/>
      <c r="D400" s="28" t="s">
        <v>276</v>
      </c>
      <c r="E400" s="139"/>
      <c r="F400" s="28"/>
      <c r="G400" s="28"/>
      <c r="H400" s="259"/>
      <c r="I400" s="259"/>
      <c r="J400" s="259"/>
      <c r="K400" s="28"/>
      <c r="L400" s="31"/>
      <c r="M400" s="31"/>
      <c r="N400" s="82"/>
    </row>
    <row r="401" spans="1:14" ht="12.75" customHeight="1">
      <c r="A401" s="87"/>
      <c r="B401" s="28"/>
      <c r="C401" s="28"/>
      <c r="D401" s="28"/>
      <c r="E401" s="28"/>
      <c r="F401" s="28"/>
      <c r="G401" s="28"/>
      <c r="H401" s="259"/>
      <c r="I401" s="259"/>
      <c r="J401" s="259"/>
      <c r="K401" s="28"/>
      <c r="L401" s="31"/>
      <c r="M401" s="31"/>
      <c r="N401" s="82"/>
    </row>
    <row r="402" spans="1:14">
      <c r="A402" s="116" t="s">
        <v>295</v>
      </c>
      <c r="B402" s="84"/>
      <c r="C402" s="28" t="s">
        <v>221</v>
      </c>
      <c r="D402" s="136">
        <f>IF(SUM(E395:E400)=0,,AVERAGE(E395:E400))</f>
        <v>0</v>
      </c>
      <c r="E402" s="93"/>
      <c r="F402" s="92"/>
      <c r="G402" s="92"/>
      <c r="H402" s="259"/>
      <c r="I402" s="259"/>
      <c r="J402" s="259"/>
      <c r="K402" s="28"/>
      <c r="L402" s="117"/>
      <c r="M402" s="117"/>
      <c r="N402" s="118"/>
    </row>
    <row r="403" spans="1:14">
      <c r="A403" s="115"/>
      <c r="B403" s="84"/>
      <c r="C403" s="28"/>
      <c r="D403" s="93"/>
      <c r="E403" s="93"/>
      <c r="F403" s="32"/>
      <c r="G403" s="32"/>
      <c r="H403" s="32"/>
      <c r="I403" s="32"/>
      <c r="J403" s="32"/>
      <c r="K403" s="113"/>
      <c r="L403" s="117"/>
      <c r="M403" s="117"/>
      <c r="N403" s="118"/>
    </row>
    <row r="404" spans="1:14">
      <c r="A404" s="87"/>
      <c r="B404" s="28"/>
      <c r="C404" s="28"/>
      <c r="D404" s="92"/>
      <c r="E404" s="182"/>
      <c r="F404" s="45"/>
      <c r="G404" s="45"/>
      <c r="H404" s="45"/>
      <c r="I404" s="45"/>
      <c r="J404" s="45"/>
      <c r="K404" s="45"/>
      <c r="L404" s="31"/>
      <c r="M404" s="31"/>
      <c r="N404" s="82"/>
    </row>
    <row r="405" spans="1:14">
      <c r="A405" s="87"/>
      <c r="B405" s="28"/>
      <c r="C405" s="28"/>
      <c r="D405" s="32"/>
      <c r="E405" s="34"/>
      <c r="F405" s="45"/>
      <c r="G405" s="45"/>
      <c r="H405" s="45"/>
      <c r="I405" s="45"/>
      <c r="J405" s="45"/>
      <c r="K405" s="45"/>
      <c r="L405" s="28"/>
      <c r="M405" s="28"/>
      <c r="N405" s="79"/>
    </row>
    <row r="406" spans="1:14">
      <c r="A406" s="89" t="s">
        <v>246</v>
      </c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79"/>
    </row>
    <row r="407" spans="1:14">
      <c r="A407" s="47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79"/>
    </row>
    <row r="408" spans="1:14">
      <c r="A408" s="87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79"/>
    </row>
    <row r="409" spans="1:14">
      <c r="A409" s="88" t="s">
        <v>287</v>
      </c>
      <c r="B409" s="31"/>
      <c r="C409" s="31"/>
      <c r="D409" s="31"/>
      <c r="E409" s="28"/>
      <c r="F409" s="28"/>
      <c r="G409" s="28"/>
      <c r="H409" s="28"/>
      <c r="I409" s="28"/>
      <c r="J409" s="28"/>
      <c r="K409" s="28"/>
      <c r="L409" s="249"/>
      <c r="M409" s="249"/>
      <c r="N409" s="81"/>
    </row>
    <row r="410" spans="1:14">
      <c r="A410" s="10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185"/>
      <c r="M410" s="185"/>
      <c r="N410" s="81"/>
    </row>
    <row r="411" spans="1:14" ht="12.75" customHeight="1">
      <c r="A411" s="260" t="s">
        <v>320</v>
      </c>
      <c r="B411" s="261"/>
      <c r="C411" s="261"/>
      <c r="D411" s="262"/>
      <c r="E411" s="262"/>
      <c r="F411" s="262"/>
      <c r="G411" s="184"/>
      <c r="H411" s="184"/>
      <c r="I411" s="184"/>
      <c r="J411" s="184"/>
      <c r="K411" s="28"/>
      <c r="L411" s="45"/>
      <c r="M411" s="28"/>
      <c r="N411" s="79"/>
    </row>
    <row r="412" spans="1:14">
      <c r="A412" s="260"/>
      <c r="B412" s="261"/>
      <c r="C412" s="261"/>
      <c r="D412" s="262"/>
      <c r="E412" s="262"/>
      <c r="F412" s="262"/>
      <c r="G412" s="184"/>
      <c r="H412" s="184"/>
      <c r="I412" s="184"/>
      <c r="J412" s="184"/>
      <c r="K412" s="28"/>
      <c r="L412" s="28"/>
      <c r="M412" s="28"/>
      <c r="N412" s="79"/>
    </row>
    <row r="413" spans="1:14" ht="12.75" customHeight="1">
      <c r="A413" s="186"/>
      <c r="B413" s="187"/>
      <c r="C413" s="187"/>
      <c r="D413" s="188"/>
      <c r="E413" s="188"/>
      <c r="F413" s="188"/>
      <c r="G413" s="188"/>
      <c r="H413" s="188"/>
      <c r="I413" s="188"/>
      <c r="J413" s="188"/>
      <c r="K413" s="28"/>
      <c r="L413" s="28"/>
      <c r="M413" s="28"/>
      <c r="N413" s="79"/>
    </row>
    <row r="414" spans="1:14">
      <c r="A414" s="87"/>
      <c r="B414" s="28"/>
      <c r="C414" s="28"/>
      <c r="D414" s="28"/>
      <c r="E414" s="28" t="s">
        <v>279</v>
      </c>
      <c r="F414" s="28"/>
      <c r="G414" s="28"/>
      <c r="H414" s="28"/>
      <c r="I414" s="28"/>
      <c r="J414" s="28"/>
      <c r="K414" s="28"/>
      <c r="L414" s="28"/>
      <c r="M414" s="28"/>
      <c r="N414" s="79"/>
    </row>
    <row r="415" spans="1:14">
      <c r="A415" s="87"/>
      <c r="B415" s="28"/>
      <c r="C415" s="28"/>
      <c r="D415" s="28" t="s">
        <v>271</v>
      </c>
      <c r="E415" s="139"/>
      <c r="F415" s="28"/>
      <c r="G415" s="28"/>
      <c r="H415" s="28"/>
      <c r="I415" s="28"/>
      <c r="J415" s="28"/>
      <c r="K415" s="28"/>
      <c r="L415" s="28"/>
      <c r="M415" s="28"/>
      <c r="N415" s="79"/>
    </row>
    <row r="416" spans="1:14">
      <c r="A416" s="87"/>
      <c r="B416" s="28"/>
      <c r="C416" s="28"/>
      <c r="D416" s="28" t="s">
        <v>272</v>
      </c>
      <c r="E416" s="139"/>
      <c r="F416" s="28"/>
      <c r="G416" s="28"/>
      <c r="H416" s="28"/>
      <c r="I416" s="28"/>
      <c r="J416" s="28"/>
      <c r="K416" s="28"/>
      <c r="L416" s="28"/>
      <c r="M416" s="28"/>
      <c r="N416" s="79"/>
    </row>
    <row r="417" spans="1:14">
      <c r="A417" s="87"/>
      <c r="B417" s="28"/>
      <c r="C417" s="28"/>
      <c r="D417" s="28" t="s">
        <v>273</v>
      </c>
      <c r="E417" s="139"/>
      <c r="F417" s="28"/>
      <c r="G417" s="28"/>
      <c r="H417" s="28"/>
      <c r="I417" s="28"/>
      <c r="J417" s="28"/>
      <c r="K417" s="28"/>
      <c r="L417" s="28"/>
      <c r="M417" s="28"/>
      <c r="N417" s="79"/>
    </row>
    <row r="418" spans="1:14">
      <c r="A418" s="87"/>
      <c r="B418" s="28"/>
      <c r="C418" s="28"/>
      <c r="D418" s="28" t="s">
        <v>274</v>
      </c>
      <c r="E418" s="139"/>
      <c r="F418" s="28"/>
      <c r="G418" s="28"/>
      <c r="H418" s="140" t="s">
        <v>324</v>
      </c>
      <c r="I418" s="39"/>
      <c r="J418" s="39"/>
      <c r="K418" s="28"/>
      <c r="L418" s="28" t="s">
        <v>220</v>
      </c>
      <c r="M418" s="28"/>
      <c r="N418" s="79"/>
    </row>
    <row r="419" spans="1:14" ht="12.75" customHeight="1">
      <c r="A419" s="87"/>
      <c r="B419" s="28"/>
      <c r="C419" s="28"/>
      <c r="D419" s="28" t="s">
        <v>275</v>
      </c>
      <c r="E419" s="139"/>
      <c r="F419" s="28"/>
      <c r="G419" s="28"/>
      <c r="H419" s="259" t="str">
        <f>+"El costo del medicamento preventivo para una pollita en el mes es de $"&amp;VALUE(D422)&amp;"."</f>
        <v>El costo del medicamento preventivo para una pollita en el mes es de $0.</v>
      </c>
      <c r="I419" s="259"/>
      <c r="J419" s="259"/>
      <c r="K419" s="28"/>
      <c r="L419" s="31"/>
      <c r="M419" s="31"/>
      <c r="N419" s="82"/>
    </row>
    <row r="420" spans="1:14">
      <c r="A420" s="87"/>
      <c r="B420" s="28"/>
      <c r="C420" s="28"/>
      <c r="D420" s="28" t="s">
        <v>276</v>
      </c>
      <c r="E420" s="139"/>
      <c r="F420" s="28"/>
      <c r="G420" s="28"/>
      <c r="H420" s="259"/>
      <c r="I420" s="259"/>
      <c r="J420" s="259"/>
      <c r="K420" s="28"/>
      <c r="L420" s="31"/>
      <c r="M420" s="31"/>
      <c r="N420" s="82"/>
    </row>
    <row r="421" spans="1:14" ht="12.75" customHeight="1">
      <c r="A421" s="87"/>
      <c r="B421" s="28"/>
      <c r="C421" s="28"/>
      <c r="D421" s="28"/>
      <c r="E421" s="28"/>
      <c r="F421" s="28"/>
      <c r="G421" s="28"/>
      <c r="H421" s="259"/>
      <c r="I421" s="259"/>
      <c r="J421" s="259"/>
      <c r="K421" s="28"/>
      <c r="L421" s="31"/>
      <c r="M421" s="31"/>
      <c r="N421" s="82"/>
    </row>
    <row r="422" spans="1:14">
      <c r="A422" s="116" t="s">
        <v>296</v>
      </c>
      <c r="B422" s="93"/>
      <c r="C422" s="28" t="s">
        <v>221</v>
      </c>
      <c r="D422" s="136">
        <f>IF(SUM(E415:E420)=0,,AVERAGE(E415:E420))</f>
        <v>0</v>
      </c>
      <c r="E422" s="93"/>
      <c r="F422" s="33"/>
      <c r="G422" s="33"/>
      <c r="H422" s="259"/>
      <c r="I422" s="259"/>
      <c r="J422" s="259"/>
      <c r="K422" s="28"/>
      <c r="L422" s="31"/>
      <c r="M422" s="31"/>
      <c r="N422" s="82"/>
    </row>
    <row r="423" spans="1:14">
      <c r="A423" s="116"/>
      <c r="B423" s="93"/>
      <c r="C423" s="28"/>
      <c r="D423" s="93"/>
      <c r="E423" s="93"/>
      <c r="F423" s="33"/>
      <c r="G423" s="33"/>
      <c r="H423" s="33"/>
      <c r="I423" s="33"/>
      <c r="J423" s="33"/>
      <c r="K423" s="113"/>
      <c r="L423" s="31"/>
      <c r="M423" s="31"/>
      <c r="N423" s="82"/>
    </row>
    <row r="424" spans="1:14">
      <c r="A424" s="87"/>
      <c r="B424" s="28"/>
      <c r="C424" s="28"/>
      <c r="D424" s="182"/>
      <c r="E424" s="182"/>
      <c r="F424" s="182"/>
      <c r="G424" s="182"/>
      <c r="H424" s="182"/>
      <c r="I424" s="182"/>
      <c r="J424" s="182"/>
      <c r="K424" s="48"/>
      <c r="L424" s="31"/>
      <c r="M424" s="31"/>
      <c r="N424" s="82"/>
    </row>
    <row r="425" spans="1:14">
      <c r="A425" s="47"/>
      <c r="B425" s="28"/>
      <c r="C425" s="28"/>
      <c r="D425" s="28"/>
      <c r="E425" s="28"/>
      <c r="F425" s="45"/>
      <c r="G425" s="45"/>
      <c r="H425" s="45"/>
      <c r="I425" s="45"/>
      <c r="J425" s="45"/>
      <c r="K425" s="45"/>
      <c r="L425" s="31"/>
      <c r="M425" s="31"/>
      <c r="N425" s="82"/>
    </row>
    <row r="426" spans="1:14">
      <c r="A426" s="89" t="s">
        <v>246</v>
      </c>
      <c r="B426" s="39"/>
      <c r="C426" s="39"/>
      <c r="D426" s="28"/>
      <c r="E426" s="38"/>
      <c r="F426" s="45"/>
      <c r="G426" s="45"/>
      <c r="H426" s="45"/>
      <c r="I426" s="45"/>
      <c r="J426" s="45"/>
      <c r="K426" s="45"/>
      <c r="L426" s="39"/>
      <c r="M426" s="39"/>
      <c r="N426" s="80"/>
    </row>
    <row r="427" spans="1:14">
      <c r="A427" s="91"/>
      <c r="B427" s="39"/>
      <c r="C427" s="39"/>
      <c r="D427" s="28"/>
      <c r="E427" s="38"/>
      <c r="F427" s="33"/>
      <c r="G427" s="33"/>
      <c r="H427" s="33"/>
      <c r="I427" s="33"/>
      <c r="J427" s="33"/>
      <c r="K427" s="83"/>
      <c r="L427" s="39"/>
      <c r="M427" s="39"/>
      <c r="N427" s="80"/>
    </row>
    <row r="428" spans="1:14">
      <c r="A428" s="91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80"/>
    </row>
    <row r="429" spans="1:14">
      <c r="A429" s="88" t="s">
        <v>286</v>
      </c>
      <c r="B429" s="31"/>
      <c r="C429" s="31"/>
      <c r="D429" s="31"/>
      <c r="E429" s="28"/>
      <c r="F429" s="28"/>
      <c r="G429" s="28"/>
      <c r="H429" s="28"/>
      <c r="I429" s="28"/>
      <c r="J429" s="28"/>
      <c r="K429" s="28"/>
      <c r="L429" s="249"/>
      <c r="M429" s="249"/>
      <c r="N429" s="81"/>
    </row>
    <row r="430" spans="1:14">
      <c r="A430" s="10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185"/>
      <c r="M430" s="185"/>
      <c r="N430" s="81"/>
    </row>
    <row r="431" spans="1:14" ht="12.75" customHeight="1">
      <c r="A431" s="260" t="s">
        <v>321</v>
      </c>
      <c r="B431" s="261"/>
      <c r="C431" s="261"/>
      <c r="D431" s="262"/>
      <c r="E431" s="262"/>
      <c r="F431" s="262"/>
      <c r="G431" s="184"/>
      <c r="H431" s="184"/>
      <c r="I431" s="184"/>
      <c r="J431" s="184"/>
      <c r="K431" s="28"/>
      <c r="L431" s="45"/>
      <c r="M431" s="28"/>
      <c r="N431" s="79"/>
    </row>
    <row r="432" spans="1:14">
      <c r="A432" s="260"/>
      <c r="B432" s="261"/>
      <c r="C432" s="261"/>
      <c r="D432" s="262"/>
      <c r="E432" s="262"/>
      <c r="F432" s="262"/>
      <c r="G432" s="184"/>
      <c r="H432" s="184"/>
      <c r="I432" s="184"/>
      <c r="J432" s="184"/>
      <c r="K432" s="28"/>
      <c r="L432" s="28"/>
      <c r="M432" s="28"/>
      <c r="N432" s="79"/>
    </row>
    <row r="433" spans="1:14" ht="12.75" customHeight="1">
      <c r="A433" s="186"/>
      <c r="B433" s="187"/>
      <c r="C433" s="187"/>
      <c r="D433" s="188"/>
      <c r="E433" s="188"/>
      <c r="F433" s="188"/>
      <c r="G433" s="188"/>
      <c r="H433" s="188"/>
      <c r="I433" s="188"/>
      <c r="J433" s="188"/>
      <c r="K433" s="28"/>
      <c r="L433" s="28"/>
      <c r="M433" s="28"/>
      <c r="N433" s="79"/>
    </row>
    <row r="434" spans="1:14">
      <c r="A434" s="87"/>
      <c r="B434" s="28"/>
      <c r="C434" s="28"/>
      <c r="D434" s="28"/>
      <c r="E434" s="28" t="s">
        <v>280</v>
      </c>
      <c r="F434" s="28"/>
      <c r="G434" s="28"/>
      <c r="H434" s="28"/>
      <c r="I434" s="28"/>
      <c r="J434" s="28"/>
      <c r="K434" s="28"/>
      <c r="L434" s="28"/>
      <c r="M434" s="28"/>
      <c r="N434" s="79"/>
    </row>
    <row r="435" spans="1:14">
      <c r="A435" s="87"/>
      <c r="B435" s="28"/>
      <c r="C435" s="28"/>
      <c r="D435" s="28" t="s">
        <v>271</v>
      </c>
      <c r="E435" s="139"/>
      <c r="F435" s="28"/>
      <c r="G435" s="28"/>
      <c r="H435" s="28"/>
      <c r="I435" s="28"/>
      <c r="J435" s="28"/>
      <c r="K435" s="28"/>
      <c r="L435" s="28"/>
      <c r="M435" s="28"/>
      <c r="N435" s="79"/>
    </row>
    <row r="436" spans="1:14">
      <c r="A436" s="87"/>
      <c r="B436" s="28"/>
      <c r="C436" s="28"/>
      <c r="D436" s="28" t="s">
        <v>272</v>
      </c>
      <c r="E436" s="139"/>
      <c r="F436" s="28"/>
      <c r="G436" s="28"/>
      <c r="H436" s="28"/>
      <c r="I436" s="28"/>
      <c r="J436" s="28"/>
      <c r="K436" s="28"/>
      <c r="L436" s="28"/>
      <c r="M436" s="28"/>
      <c r="N436" s="79"/>
    </row>
    <row r="437" spans="1:14">
      <c r="A437" s="87"/>
      <c r="B437" s="28"/>
      <c r="C437" s="28"/>
      <c r="D437" s="28" t="s">
        <v>273</v>
      </c>
      <c r="E437" s="139"/>
      <c r="F437" s="28"/>
      <c r="G437" s="28"/>
      <c r="H437" s="28"/>
      <c r="I437" s="28"/>
      <c r="J437" s="28"/>
      <c r="K437" s="28"/>
      <c r="L437" s="28"/>
      <c r="M437" s="28"/>
      <c r="N437" s="79"/>
    </row>
    <row r="438" spans="1:14">
      <c r="A438" s="87"/>
      <c r="B438" s="28"/>
      <c r="C438" s="28"/>
      <c r="D438" s="28" t="s">
        <v>274</v>
      </c>
      <c r="E438" s="139"/>
      <c r="F438" s="28"/>
      <c r="G438" s="28"/>
      <c r="H438" s="140" t="s">
        <v>324</v>
      </c>
      <c r="I438" s="39"/>
      <c r="J438" s="39"/>
      <c r="K438" s="28"/>
      <c r="L438" s="28" t="s">
        <v>220</v>
      </c>
      <c r="M438" s="28"/>
      <c r="N438" s="79"/>
    </row>
    <row r="439" spans="1:14" ht="12.75" customHeight="1">
      <c r="A439" s="87"/>
      <c r="B439" s="28"/>
      <c r="C439" s="28"/>
      <c r="D439" s="28" t="s">
        <v>275</v>
      </c>
      <c r="E439" s="139"/>
      <c r="F439" s="28"/>
      <c r="G439" s="28"/>
      <c r="H439" s="259" t="str">
        <f>+"El costo del material veterinario para una pollita en el mes es de $"&amp;VALUE(D442)&amp;"."</f>
        <v>El costo del material veterinario para una pollita en el mes es de $0.</v>
      </c>
      <c r="I439" s="259"/>
      <c r="J439" s="259"/>
      <c r="K439" s="28"/>
      <c r="L439" s="31"/>
      <c r="M439" s="31"/>
      <c r="N439" s="82"/>
    </row>
    <row r="440" spans="1:14">
      <c r="A440" s="87"/>
      <c r="B440" s="28"/>
      <c r="C440" s="28"/>
      <c r="D440" s="28" t="s">
        <v>276</v>
      </c>
      <c r="E440" s="139"/>
      <c r="F440" s="28"/>
      <c r="G440" s="28"/>
      <c r="H440" s="259"/>
      <c r="I440" s="259"/>
      <c r="J440" s="259"/>
      <c r="K440" s="28"/>
      <c r="L440" s="31"/>
      <c r="M440" s="31"/>
      <c r="N440" s="82"/>
    </row>
    <row r="441" spans="1:14" ht="12.75" customHeight="1">
      <c r="A441" s="87"/>
      <c r="B441" s="28"/>
      <c r="C441" s="28"/>
      <c r="D441" s="28"/>
      <c r="E441" s="28"/>
      <c r="F441" s="28"/>
      <c r="G441" s="28"/>
      <c r="H441" s="259"/>
      <c r="I441" s="259"/>
      <c r="J441" s="259"/>
      <c r="K441" s="28"/>
      <c r="L441" s="31"/>
      <c r="M441" s="31"/>
      <c r="N441" s="82"/>
    </row>
    <row r="442" spans="1:14">
      <c r="A442" s="116" t="s">
        <v>297</v>
      </c>
      <c r="B442" s="93"/>
      <c r="C442" s="28" t="s">
        <v>221</v>
      </c>
      <c r="D442" s="136">
        <f>IF(SUM(E435:E440)=0,,AVERAGE(E435:E440))</f>
        <v>0</v>
      </c>
      <c r="E442" s="93"/>
      <c r="F442" s="33"/>
      <c r="G442" s="33"/>
      <c r="H442" s="259"/>
      <c r="I442" s="259"/>
      <c r="J442" s="259"/>
      <c r="K442" s="28"/>
      <c r="L442" s="31"/>
      <c r="M442" s="31"/>
      <c r="N442" s="82"/>
    </row>
    <row r="443" spans="1:14">
      <c r="A443" s="116"/>
      <c r="B443" s="93"/>
      <c r="C443" s="28"/>
      <c r="D443" s="93"/>
      <c r="E443" s="93"/>
      <c r="F443" s="33"/>
      <c r="G443" s="33"/>
      <c r="H443" s="33"/>
      <c r="I443" s="33"/>
      <c r="J443" s="33"/>
      <c r="K443" s="113"/>
      <c r="L443" s="31"/>
      <c r="M443" s="31"/>
      <c r="N443" s="82"/>
    </row>
    <row r="444" spans="1:14">
      <c r="A444" s="87"/>
      <c r="B444" s="28"/>
      <c r="C444" s="28"/>
      <c r="D444" s="182"/>
      <c r="E444" s="182"/>
      <c r="F444" s="182"/>
      <c r="G444" s="182"/>
      <c r="H444" s="182"/>
      <c r="I444" s="182"/>
      <c r="J444" s="182"/>
      <c r="K444" s="48"/>
      <c r="L444" s="31"/>
      <c r="M444" s="31"/>
      <c r="N444" s="82"/>
    </row>
    <row r="445" spans="1:14">
      <c r="A445" s="47"/>
      <c r="B445" s="28"/>
      <c r="C445" s="28"/>
      <c r="D445" s="28"/>
      <c r="E445" s="28"/>
      <c r="F445" s="45"/>
      <c r="G445" s="45"/>
      <c r="H445" s="45"/>
      <c r="I445" s="45"/>
      <c r="J445" s="45"/>
      <c r="K445" s="45"/>
      <c r="L445" s="31"/>
      <c r="M445" s="31"/>
      <c r="N445" s="82"/>
    </row>
    <row r="446" spans="1:14">
      <c r="A446" s="89" t="s">
        <v>246</v>
      </c>
      <c r="B446" s="39"/>
      <c r="C446" s="39"/>
      <c r="D446" s="28"/>
      <c r="E446" s="38"/>
      <c r="F446" s="45"/>
      <c r="G446" s="45"/>
      <c r="H446" s="45"/>
      <c r="I446" s="45"/>
      <c r="J446" s="45"/>
      <c r="K446" s="45"/>
      <c r="L446" s="39"/>
      <c r="M446" s="39"/>
      <c r="N446" s="80"/>
    </row>
    <row r="447" spans="1:14">
      <c r="A447" s="91"/>
      <c r="B447" s="39"/>
      <c r="C447" s="39"/>
      <c r="D447" s="28"/>
      <c r="E447" s="38"/>
      <c r="F447" s="33"/>
      <c r="G447" s="33"/>
      <c r="H447" s="33"/>
      <c r="I447" s="33"/>
      <c r="J447" s="33"/>
      <c r="K447" s="83"/>
      <c r="L447" s="39"/>
      <c r="M447" s="39"/>
      <c r="N447" s="80"/>
    </row>
    <row r="448" spans="1:14">
      <c r="A448" s="91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80"/>
    </row>
    <row r="449" spans="1:14">
      <c r="A449" s="88" t="s">
        <v>288</v>
      </c>
      <c r="B449" s="31"/>
      <c r="C449" s="31"/>
      <c r="D449" s="31"/>
      <c r="E449" s="28"/>
      <c r="F449" s="28"/>
      <c r="G449" s="28"/>
      <c r="H449" s="28"/>
      <c r="I449" s="28"/>
      <c r="J449" s="28"/>
      <c r="K449" s="28"/>
      <c r="L449" s="249"/>
      <c r="M449" s="249"/>
      <c r="N449" s="81"/>
    </row>
    <row r="450" spans="1:14">
      <c r="A450" s="10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185"/>
      <c r="M450" s="185"/>
      <c r="N450" s="81"/>
    </row>
    <row r="451" spans="1:14" ht="12.75" customHeight="1">
      <c r="A451" s="260" t="s">
        <v>322</v>
      </c>
      <c r="B451" s="261"/>
      <c r="C451" s="261"/>
      <c r="D451" s="262"/>
      <c r="E451" s="262"/>
      <c r="F451" s="262"/>
      <c r="G451" s="184"/>
      <c r="H451" s="184"/>
      <c r="I451" s="184"/>
      <c r="J451" s="184"/>
      <c r="K451" s="28"/>
      <c r="L451" s="45"/>
      <c r="M451" s="28"/>
      <c r="N451" s="79"/>
    </row>
    <row r="452" spans="1:14">
      <c r="A452" s="260"/>
      <c r="B452" s="261"/>
      <c r="C452" s="261"/>
      <c r="D452" s="262"/>
      <c r="E452" s="262"/>
      <c r="F452" s="262"/>
      <c r="G452" s="184"/>
      <c r="H452" s="184"/>
      <c r="I452" s="184"/>
      <c r="J452" s="184"/>
      <c r="K452" s="28"/>
      <c r="L452" s="28"/>
      <c r="M452" s="28"/>
      <c r="N452" s="79"/>
    </row>
    <row r="453" spans="1:14" ht="12.75" customHeight="1">
      <c r="A453" s="186"/>
      <c r="B453" s="187"/>
      <c r="C453" s="187"/>
      <c r="D453" s="188"/>
      <c r="E453" s="188"/>
      <c r="F453" s="188"/>
      <c r="G453" s="188"/>
      <c r="H453" s="188"/>
      <c r="I453" s="188"/>
      <c r="J453" s="188"/>
      <c r="K453" s="28"/>
      <c r="L453" s="28"/>
      <c r="M453" s="28"/>
      <c r="N453" s="79"/>
    </row>
    <row r="454" spans="1:14">
      <c r="A454" s="87"/>
      <c r="B454" s="28"/>
      <c r="C454" s="28"/>
      <c r="D454" s="28"/>
      <c r="E454" s="28" t="s">
        <v>289</v>
      </c>
      <c r="F454" s="28"/>
      <c r="G454" s="28"/>
      <c r="H454" s="28"/>
      <c r="I454" s="28"/>
      <c r="J454" s="28"/>
      <c r="K454" s="28"/>
      <c r="L454" s="28"/>
      <c r="M454" s="28"/>
      <c r="N454" s="79"/>
    </row>
    <row r="455" spans="1:14">
      <c r="A455" s="87"/>
      <c r="B455" s="28"/>
      <c r="C455" s="28"/>
      <c r="D455" s="28" t="s">
        <v>271</v>
      </c>
      <c r="E455" s="139"/>
      <c r="F455" s="28"/>
      <c r="G455" s="28"/>
      <c r="H455" s="28"/>
      <c r="I455" s="28"/>
      <c r="J455" s="28"/>
      <c r="K455" s="28"/>
      <c r="L455" s="28"/>
      <c r="M455" s="28"/>
      <c r="N455" s="79"/>
    </row>
    <row r="456" spans="1:14">
      <c r="A456" s="87"/>
      <c r="B456" s="28"/>
      <c r="C456" s="28"/>
      <c r="D456" s="28" t="s">
        <v>272</v>
      </c>
      <c r="E456" s="139"/>
      <c r="F456" s="28"/>
      <c r="G456" s="28"/>
      <c r="H456" s="28"/>
      <c r="I456" s="28"/>
      <c r="J456" s="28"/>
      <c r="K456" s="28"/>
      <c r="L456" s="28"/>
      <c r="M456" s="28"/>
      <c r="N456" s="79"/>
    </row>
    <row r="457" spans="1:14">
      <c r="A457" s="87"/>
      <c r="B457" s="28"/>
      <c r="C457" s="28"/>
      <c r="D457" s="28" t="s">
        <v>273</v>
      </c>
      <c r="E457" s="139"/>
      <c r="F457" s="28"/>
      <c r="G457" s="28"/>
      <c r="H457" s="28"/>
      <c r="I457" s="28"/>
      <c r="J457" s="28"/>
      <c r="K457" s="28"/>
      <c r="L457" s="28"/>
      <c r="M457" s="28"/>
      <c r="N457" s="79"/>
    </row>
    <row r="458" spans="1:14">
      <c r="A458" s="87"/>
      <c r="B458" s="28"/>
      <c r="C458" s="28"/>
      <c r="D458" s="28" t="s">
        <v>274</v>
      </c>
      <c r="E458" s="139"/>
      <c r="F458" s="28"/>
      <c r="G458" s="28"/>
      <c r="H458" s="140" t="s">
        <v>324</v>
      </c>
      <c r="I458" s="39"/>
      <c r="J458" s="39"/>
      <c r="K458" s="28"/>
      <c r="L458" s="28" t="s">
        <v>220</v>
      </c>
      <c r="M458" s="28"/>
      <c r="N458" s="79"/>
    </row>
    <row r="459" spans="1:14" ht="12.75" customHeight="1">
      <c r="A459" s="87"/>
      <c r="B459" s="28"/>
      <c r="C459" s="28"/>
      <c r="D459" s="28" t="s">
        <v>275</v>
      </c>
      <c r="E459" s="139"/>
      <c r="F459" s="28"/>
      <c r="G459" s="28"/>
      <c r="H459" s="259" t="str">
        <f>+"Los gasto directos para una pollita en el mes es de $"&amp;VALUE(D462)&amp;"."</f>
        <v>Los gasto directos para una pollita en el mes es de $0.</v>
      </c>
      <c r="I459" s="259"/>
      <c r="J459" s="259"/>
      <c r="K459" s="28"/>
      <c r="L459" s="31"/>
      <c r="M459" s="31"/>
      <c r="N459" s="82"/>
    </row>
    <row r="460" spans="1:14">
      <c r="A460" s="87"/>
      <c r="B460" s="28"/>
      <c r="C460" s="28"/>
      <c r="D460" s="28" t="s">
        <v>276</v>
      </c>
      <c r="E460" s="139"/>
      <c r="F460" s="28"/>
      <c r="G460" s="28"/>
      <c r="H460" s="259"/>
      <c r="I460" s="259"/>
      <c r="J460" s="259"/>
      <c r="K460" s="28"/>
      <c r="L460" s="31"/>
      <c r="M460" s="31"/>
      <c r="N460" s="82"/>
    </row>
    <row r="461" spans="1:14" ht="12.75" customHeight="1">
      <c r="A461" s="87"/>
      <c r="B461" s="28"/>
      <c r="C461" s="28"/>
      <c r="D461" s="28"/>
      <c r="E461" s="28"/>
      <c r="F461" s="28"/>
      <c r="G461" s="28"/>
      <c r="H461" s="259"/>
      <c r="I461" s="259"/>
      <c r="J461" s="259"/>
      <c r="K461" s="28"/>
      <c r="L461" s="31"/>
      <c r="M461" s="31"/>
      <c r="N461" s="82"/>
    </row>
    <row r="462" spans="1:14">
      <c r="A462" s="263" t="s">
        <v>288</v>
      </c>
      <c r="B462" s="264"/>
      <c r="C462" s="28" t="s">
        <v>221</v>
      </c>
      <c r="D462" s="136">
        <f>IF(SUM(E455:E460)=0,,AVERAGE(E455:E460))</f>
        <v>0</v>
      </c>
      <c r="E462" s="93"/>
      <c r="F462" s="33"/>
      <c r="G462" s="33"/>
      <c r="H462" s="259"/>
      <c r="I462" s="259"/>
      <c r="J462" s="259"/>
      <c r="K462" s="28"/>
      <c r="L462" s="31"/>
      <c r="M462" s="31"/>
      <c r="N462" s="82"/>
    </row>
    <row r="463" spans="1:14">
      <c r="A463" s="87"/>
      <c r="B463" s="28"/>
      <c r="C463" s="28"/>
      <c r="D463" s="93"/>
      <c r="E463" s="93"/>
      <c r="F463" s="33"/>
      <c r="G463" s="33"/>
      <c r="H463" s="33"/>
      <c r="I463" s="33"/>
      <c r="J463" s="33"/>
      <c r="K463" s="113"/>
      <c r="L463" s="31"/>
      <c r="M463" s="31"/>
      <c r="N463" s="82"/>
    </row>
    <row r="464" spans="1:14">
      <c r="A464" s="87"/>
      <c r="B464" s="28"/>
      <c r="C464" s="28"/>
      <c r="D464" s="182"/>
      <c r="E464" s="182"/>
      <c r="F464" s="182"/>
      <c r="G464" s="182"/>
      <c r="H464" s="182"/>
      <c r="I464" s="182"/>
      <c r="J464" s="182"/>
      <c r="K464" s="48"/>
      <c r="L464" s="31"/>
      <c r="M464" s="31"/>
      <c r="N464" s="82"/>
    </row>
    <row r="465" spans="1:14">
      <c r="A465" s="47"/>
      <c r="B465" s="28"/>
      <c r="C465" s="28"/>
      <c r="D465" s="28"/>
      <c r="E465" s="28"/>
      <c r="F465" s="45"/>
      <c r="G465" s="45"/>
      <c r="H465" s="45"/>
      <c r="I465" s="45"/>
      <c r="J465" s="45"/>
      <c r="K465" s="45"/>
      <c r="L465" s="28"/>
      <c r="M465" s="28"/>
      <c r="N465" s="79"/>
    </row>
    <row r="466" spans="1:14">
      <c r="A466" s="89" t="s">
        <v>246</v>
      </c>
      <c r="B466" s="39"/>
      <c r="C466" s="39"/>
      <c r="D466" s="28"/>
      <c r="E466" s="38"/>
      <c r="F466" s="45"/>
      <c r="G466" s="45"/>
      <c r="H466" s="45"/>
      <c r="I466" s="45"/>
      <c r="J466" s="45"/>
      <c r="K466" s="45"/>
      <c r="L466" s="39"/>
      <c r="M466" s="39"/>
      <c r="N466" s="80"/>
    </row>
    <row r="467" spans="1:14">
      <c r="A467" s="91"/>
      <c r="B467" s="39"/>
      <c r="C467" s="39"/>
      <c r="D467" s="28"/>
      <c r="E467" s="38"/>
      <c r="F467" s="33"/>
      <c r="G467" s="33"/>
      <c r="H467" s="33"/>
      <c r="I467" s="33"/>
      <c r="J467" s="33"/>
      <c r="K467" s="83"/>
      <c r="L467" s="39"/>
      <c r="M467" s="39"/>
      <c r="N467" s="80"/>
    </row>
    <row r="468" spans="1:14">
      <c r="A468" s="91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80"/>
    </row>
    <row r="469" spans="1:14">
      <c r="A469" s="88" t="s">
        <v>290</v>
      </c>
      <c r="B469" s="31"/>
      <c r="C469" s="31"/>
      <c r="D469" s="31"/>
      <c r="E469" s="28"/>
      <c r="F469" s="28"/>
      <c r="G469" s="28"/>
      <c r="H469" s="28"/>
      <c r="I469" s="28"/>
      <c r="J469" s="28"/>
      <c r="K469" s="28"/>
      <c r="L469" s="249"/>
      <c r="M469" s="249"/>
      <c r="N469" s="81"/>
    </row>
    <row r="470" spans="1:14">
      <c r="A470" s="10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185"/>
      <c r="M470" s="185"/>
      <c r="N470" s="81"/>
    </row>
    <row r="471" spans="1:14" ht="12.75" customHeight="1">
      <c r="A471" s="260" t="s">
        <v>323</v>
      </c>
      <c r="B471" s="261"/>
      <c r="C471" s="261"/>
      <c r="D471" s="262"/>
      <c r="E471" s="262"/>
      <c r="F471" s="262"/>
      <c r="G471" s="184"/>
      <c r="H471" s="184"/>
      <c r="I471" s="184"/>
      <c r="J471" s="184"/>
      <c r="K471" s="28"/>
      <c r="L471" s="28"/>
      <c r="M471" s="28"/>
      <c r="N471" s="79"/>
    </row>
    <row r="472" spans="1:14">
      <c r="A472" s="260"/>
      <c r="B472" s="261"/>
      <c r="C472" s="261"/>
      <c r="D472" s="262"/>
      <c r="E472" s="262"/>
      <c r="F472" s="262"/>
      <c r="G472" s="184"/>
      <c r="H472" s="184"/>
      <c r="I472" s="184"/>
      <c r="J472" s="184"/>
      <c r="K472" s="28"/>
      <c r="L472" s="28"/>
      <c r="M472" s="28"/>
      <c r="N472" s="79"/>
    </row>
    <row r="473" spans="1:14">
      <c r="A473" s="186"/>
      <c r="B473" s="187"/>
      <c r="C473" s="187"/>
      <c r="D473" s="188"/>
      <c r="E473" s="188"/>
      <c r="F473" s="188"/>
      <c r="G473" s="188"/>
      <c r="H473" s="188"/>
      <c r="I473" s="188"/>
      <c r="J473" s="188"/>
      <c r="K473" s="28"/>
      <c r="L473" s="28"/>
      <c r="M473" s="28"/>
      <c r="N473" s="79"/>
    </row>
    <row r="474" spans="1:14">
      <c r="A474" s="87"/>
      <c r="B474" s="28"/>
      <c r="C474" s="28"/>
      <c r="D474" s="28"/>
      <c r="E474" s="28" t="s">
        <v>291</v>
      </c>
      <c r="F474" s="28"/>
      <c r="G474" s="28"/>
      <c r="H474" s="28"/>
      <c r="I474" s="28"/>
      <c r="J474" s="28"/>
      <c r="K474" s="28"/>
      <c r="L474" s="28"/>
      <c r="M474" s="28"/>
      <c r="N474" s="79"/>
    </row>
    <row r="475" spans="1:14">
      <c r="A475" s="87"/>
      <c r="B475" s="28"/>
      <c r="C475" s="28"/>
      <c r="D475" s="28" t="s">
        <v>271</v>
      </c>
      <c r="E475" s="139"/>
      <c r="F475" s="28"/>
      <c r="G475" s="28"/>
      <c r="H475" s="28"/>
      <c r="I475" s="28"/>
      <c r="J475" s="28"/>
      <c r="K475" s="28"/>
      <c r="L475" s="28"/>
      <c r="M475" s="28"/>
      <c r="N475" s="79"/>
    </row>
    <row r="476" spans="1:14">
      <c r="A476" s="87"/>
      <c r="B476" s="28"/>
      <c r="C476" s="28"/>
      <c r="D476" s="28" t="s">
        <v>272</v>
      </c>
      <c r="E476" s="139"/>
      <c r="F476" s="28"/>
      <c r="G476" s="28"/>
      <c r="H476" s="28"/>
      <c r="I476" s="28"/>
      <c r="J476" s="28"/>
      <c r="K476" s="28"/>
      <c r="L476" s="28" t="s">
        <v>220</v>
      </c>
      <c r="M476" s="28"/>
      <c r="N476" s="79"/>
    </row>
    <row r="477" spans="1:14">
      <c r="A477" s="87"/>
      <c r="B477" s="28"/>
      <c r="C477" s="28"/>
      <c r="D477" s="28" t="s">
        <v>273</v>
      </c>
      <c r="E477" s="139"/>
      <c r="F477" s="28"/>
      <c r="G477" s="28"/>
      <c r="H477" s="28"/>
      <c r="I477" s="28"/>
      <c r="J477" s="28"/>
      <c r="K477" s="28"/>
      <c r="L477" s="31"/>
      <c r="M477" s="31"/>
      <c r="N477" s="82"/>
    </row>
    <row r="478" spans="1:14">
      <c r="A478" s="87"/>
      <c r="B478" s="28"/>
      <c r="C478" s="28"/>
      <c r="D478" s="28" t="s">
        <v>274</v>
      </c>
      <c r="E478" s="139"/>
      <c r="F478" s="28"/>
      <c r="G478" s="28"/>
      <c r="H478" s="140" t="s">
        <v>324</v>
      </c>
      <c r="I478" s="39"/>
      <c r="J478" s="39"/>
      <c r="K478" s="28"/>
      <c r="L478" s="31"/>
      <c r="M478" s="31"/>
      <c r="N478" s="82"/>
    </row>
    <row r="479" spans="1:14" ht="12.75" customHeight="1">
      <c r="A479" s="87"/>
      <c r="B479" s="28"/>
      <c r="C479" s="28"/>
      <c r="D479" s="28" t="s">
        <v>275</v>
      </c>
      <c r="E479" s="139"/>
      <c r="F479" s="28"/>
      <c r="G479" s="28"/>
      <c r="H479" s="259" t="str">
        <f>+"Los sueldos y prestaciones para una pollita en el mes es de $"&amp;VALUE(D482)&amp;"."</f>
        <v>Los sueldos y prestaciones para una pollita en el mes es de $0.</v>
      </c>
      <c r="I479" s="259"/>
      <c r="J479" s="259"/>
      <c r="K479" s="28"/>
      <c r="L479" s="31"/>
      <c r="M479" s="31"/>
      <c r="N479" s="82"/>
    </row>
    <row r="480" spans="1:14">
      <c r="A480" s="87"/>
      <c r="B480" s="28"/>
      <c r="C480" s="28"/>
      <c r="D480" s="28" t="s">
        <v>276</v>
      </c>
      <c r="E480" s="139"/>
      <c r="F480" s="28"/>
      <c r="G480" s="28"/>
      <c r="H480" s="259"/>
      <c r="I480" s="259"/>
      <c r="J480" s="259"/>
      <c r="K480" s="28"/>
      <c r="L480" s="31"/>
      <c r="M480" s="31"/>
      <c r="N480" s="82"/>
    </row>
    <row r="481" spans="1:14">
      <c r="A481" s="87"/>
      <c r="B481" s="28"/>
      <c r="C481" s="28"/>
      <c r="D481" s="28"/>
      <c r="E481" s="28"/>
      <c r="F481" s="28"/>
      <c r="G481" s="28"/>
      <c r="H481" s="259"/>
      <c r="I481" s="259"/>
      <c r="J481" s="259"/>
      <c r="K481" s="28"/>
      <c r="L481" s="31"/>
      <c r="M481" s="31"/>
      <c r="N481" s="82"/>
    </row>
    <row r="482" spans="1:14">
      <c r="A482" s="263" t="s">
        <v>290</v>
      </c>
      <c r="B482" s="264"/>
      <c r="C482" s="28" t="s">
        <v>221</v>
      </c>
      <c r="D482" s="136">
        <f>IF(SUM(E475:E480)=0,,AVERAGE(E475:E480))</f>
        <v>0</v>
      </c>
      <c r="E482" s="93"/>
      <c r="F482" s="33"/>
      <c r="G482" s="33"/>
      <c r="H482" s="259"/>
      <c r="I482" s="259"/>
      <c r="J482" s="259"/>
      <c r="K482" s="28"/>
      <c r="L482" s="31"/>
      <c r="M482" s="31"/>
      <c r="N482" s="82"/>
    </row>
    <row r="483" spans="1:14">
      <c r="A483" s="116"/>
      <c r="B483" s="93"/>
      <c r="C483" s="28"/>
      <c r="D483" s="93"/>
      <c r="E483" s="93"/>
      <c r="F483" s="33"/>
      <c r="G483" s="33"/>
      <c r="H483" s="33"/>
      <c r="I483" s="33"/>
      <c r="J483" s="33"/>
      <c r="K483" s="113"/>
      <c r="L483" s="28"/>
      <c r="M483" s="28"/>
      <c r="N483" s="79"/>
    </row>
    <row r="484" spans="1:14">
      <c r="A484" s="87"/>
      <c r="B484" s="28"/>
      <c r="C484" s="28"/>
      <c r="D484" s="182"/>
      <c r="E484" s="182"/>
      <c r="F484" s="182"/>
      <c r="G484" s="182"/>
      <c r="H484" s="182"/>
      <c r="I484" s="182"/>
      <c r="J484" s="182"/>
      <c r="K484" s="48"/>
      <c r="L484" s="28"/>
      <c r="M484" s="28"/>
      <c r="N484" s="79"/>
    </row>
    <row r="485" spans="1:14">
      <c r="A485" s="47"/>
      <c r="B485" s="28"/>
      <c r="C485" s="28"/>
      <c r="D485" s="28"/>
      <c r="E485" s="28"/>
      <c r="F485" s="45"/>
      <c r="G485" s="45"/>
      <c r="H485" s="45"/>
      <c r="I485" s="45"/>
      <c r="J485" s="45"/>
      <c r="K485" s="45"/>
      <c r="L485" s="28"/>
      <c r="M485" s="28"/>
      <c r="N485" s="79"/>
    </row>
    <row r="486" spans="1:14">
      <c r="A486" s="89" t="s">
        <v>246</v>
      </c>
      <c r="B486" s="39"/>
      <c r="C486" s="39"/>
      <c r="D486" s="28"/>
      <c r="E486" s="38"/>
      <c r="F486" s="45"/>
      <c r="G486" s="45"/>
      <c r="H486" s="45"/>
      <c r="I486" s="45"/>
      <c r="J486" s="45"/>
      <c r="K486" s="45"/>
      <c r="L486" s="39"/>
      <c r="M486" s="39"/>
      <c r="N486" s="80"/>
    </row>
    <row r="487" spans="1:14">
      <c r="A487" s="91"/>
      <c r="B487" s="39"/>
      <c r="C487" s="39"/>
      <c r="D487" s="28"/>
      <c r="E487" s="38"/>
      <c r="F487" s="33"/>
      <c r="G487" s="33"/>
      <c r="H487" s="33"/>
      <c r="I487" s="33"/>
      <c r="J487" s="33"/>
      <c r="K487" s="83"/>
      <c r="L487" s="39"/>
      <c r="M487" s="39"/>
      <c r="N487" s="80"/>
    </row>
    <row r="488" spans="1:14">
      <c r="A488" s="98"/>
      <c r="B488" s="85"/>
      <c r="C488" s="85"/>
      <c r="D488" s="31"/>
      <c r="E488" s="128"/>
      <c r="F488" s="46"/>
      <c r="G488" s="46"/>
      <c r="H488" s="46"/>
      <c r="I488" s="46"/>
      <c r="J488" s="46"/>
      <c r="K488" s="129"/>
      <c r="L488" s="85"/>
      <c r="M488" s="85"/>
      <c r="N488" s="86"/>
    </row>
    <row r="489" spans="1:14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1"/>
    </row>
    <row r="490" spans="1:14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1"/>
    </row>
    <row r="491" spans="1:14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1"/>
    </row>
    <row r="492" spans="1:14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1"/>
    </row>
    <row r="493" spans="1:14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1"/>
    </row>
    <row r="494" spans="1:1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1"/>
    </row>
    <row r="495" spans="1:14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1"/>
    </row>
    <row r="496" spans="1:14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1"/>
    </row>
    <row r="497" spans="1:14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1"/>
    </row>
    <row r="498" spans="1:14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1"/>
    </row>
    <row r="499" spans="1:14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1"/>
    </row>
    <row r="500" spans="1:14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1"/>
    </row>
    <row r="501" spans="1:14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1"/>
    </row>
    <row r="502" spans="1:14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1"/>
    </row>
    <row r="503" spans="1:14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1"/>
    </row>
    <row r="504" spans="1:1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1"/>
    </row>
    <row r="505" spans="1:14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1"/>
    </row>
    <row r="506" spans="1:14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1"/>
    </row>
    <row r="507" spans="1:14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1"/>
    </row>
    <row r="508" spans="1:14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1"/>
    </row>
    <row r="509" spans="1:14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1"/>
    </row>
    <row r="510" spans="1:14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1"/>
    </row>
    <row r="511" spans="1:14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1"/>
    </row>
    <row r="512" spans="1:14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1"/>
    </row>
    <row r="513" spans="1:14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1"/>
    </row>
    <row r="514" spans="1: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1"/>
    </row>
    <row r="515" spans="1:14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1"/>
    </row>
    <row r="516" spans="1:14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1"/>
    </row>
    <row r="517" spans="1:14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1"/>
    </row>
    <row r="518" spans="1:14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1"/>
    </row>
    <row r="519" spans="1:14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1"/>
    </row>
    <row r="520" spans="1:14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1"/>
    </row>
    <row r="521" spans="1:14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1"/>
    </row>
    <row r="522" spans="1:14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1"/>
    </row>
    <row r="523" spans="1:14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1"/>
    </row>
    <row r="524" spans="1:1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1"/>
    </row>
    <row r="525" spans="1:14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1"/>
    </row>
    <row r="526" spans="1:14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1"/>
    </row>
    <row r="527" spans="1:14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1"/>
    </row>
    <row r="528" spans="1:14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1"/>
    </row>
    <row r="529" spans="1:14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1"/>
    </row>
    <row r="530" spans="1:14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1"/>
    </row>
    <row r="531" spans="1:14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1"/>
    </row>
    <row r="532" spans="1:14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1"/>
    </row>
    <row r="533" spans="1:14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1"/>
    </row>
    <row r="534" spans="1:1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1"/>
    </row>
    <row r="535" spans="1:14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1"/>
    </row>
    <row r="536" spans="1:14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1"/>
    </row>
    <row r="537" spans="1:14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1"/>
    </row>
    <row r="538" spans="1:14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1"/>
    </row>
    <row r="539" spans="1:14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1"/>
    </row>
    <row r="540" spans="1:14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1"/>
    </row>
    <row r="541" spans="1:14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1"/>
    </row>
    <row r="542" spans="1:14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1"/>
    </row>
    <row r="543" spans="1:14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1"/>
    </row>
    <row r="544" spans="1:1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1"/>
    </row>
    <row r="545" spans="1:14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1"/>
    </row>
    <row r="546" spans="1:14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1"/>
    </row>
    <row r="547" spans="1:14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1"/>
    </row>
    <row r="548" spans="1:14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1"/>
    </row>
    <row r="549" spans="1:14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1"/>
    </row>
    <row r="550" spans="1:14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1"/>
    </row>
    <row r="551" spans="1:14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1"/>
    </row>
    <row r="552" spans="1:14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1"/>
    </row>
    <row r="553" spans="1:14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1"/>
    </row>
    <row r="554" spans="1:1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1"/>
    </row>
    <row r="555" spans="1:14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1"/>
    </row>
    <row r="556" spans="1:14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1"/>
    </row>
    <row r="557" spans="1:14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1"/>
    </row>
    <row r="558" spans="1:14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1"/>
    </row>
    <row r="559" spans="1:14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1"/>
    </row>
    <row r="560" spans="1:14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1"/>
    </row>
    <row r="561" spans="1:14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1"/>
    </row>
    <row r="562" spans="1:14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1"/>
    </row>
    <row r="563" spans="1:14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1"/>
    </row>
    <row r="564" spans="1:1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1"/>
    </row>
    <row r="565" spans="1:14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1"/>
    </row>
    <row r="566" spans="1:14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1"/>
    </row>
    <row r="567" spans="1:14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1"/>
    </row>
    <row r="568" spans="1:14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1"/>
    </row>
    <row r="569" spans="1:14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1"/>
    </row>
    <row r="570" spans="1:14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1"/>
    </row>
    <row r="571" spans="1:14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1"/>
    </row>
    <row r="572" spans="1:14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1"/>
    </row>
    <row r="573" spans="1:14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1"/>
    </row>
    <row r="574" spans="1:1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1"/>
    </row>
    <row r="575" spans="1:14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1"/>
    </row>
    <row r="576" spans="1:14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1"/>
    </row>
    <row r="577" spans="1:14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1"/>
    </row>
    <row r="578" spans="1:14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1"/>
    </row>
    <row r="579" spans="1:14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1"/>
    </row>
    <row r="580" spans="1:14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1"/>
    </row>
    <row r="581" spans="1:14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1"/>
    </row>
    <row r="582" spans="1:14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1"/>
    </row>
    <row r="583" spans="1:14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1"/>
    </row>
    <row r="584" spans="1:1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1"/>
    </row>
    <row r="585" spans="1:14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1"/>
    </row>
    <row r="586" spans="1:14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1"/>
    </row>
    <row r="587" spans="1:14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1"/>
    </row>
    <row r="588" spans="1:14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1"/>
    </row>
    <row r="589" spans="1:14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1"/>
    </row>
    <row r="590" spans="1:14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1"/>
    </row>
    <row r="591" spans="1:14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1"/>
    </row>
    <row r="592" spans="1:14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1"/>
    </row>
    <row r="593" spans="1:14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1"/>
    </row>
    <row r="594" spans="1:1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1"/>
    </row>
    <row r="595" spans="1:14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1"/>
    </row>
    <row r="596" spans="1:14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1"/>
    </row>
    <row r="597" spans="1:14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1"/>
    </row>
    <row r="598" spans="1:14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1"/>
    </row>
    <row r="599" spans="1:14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1"/>
    </row>
    <row r="600" spans="1:14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1"/>
    </row>
    <row r="601" spans="1:14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1"/>
    </row>
    <row r="602" spans="1:14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1"/>
    </row>
    <row r="603" spans="1:14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1"/>
    </row>
    <row r="604" spans="1:1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1"/>
    </row>
    <row r="605" spans="1:14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1"/>
    </row>
    <row r="606" spans="1:14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1"/>
    </row>
    <row r="607" spans="1:14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1"/>
    </row>
    <row r="608" spans="1:14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1"/>
    </row>
    <row r="609" spans="1:14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1"/>
    </row>
    <row r="610" spans="1:14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1"/>
    </row>
    <row r="611" spans="1:14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1"/>
    </row>
    <row r="612" spans="1:14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1"/>
    </row>
    <row r="613" spans="1:14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1"/>
    </row>
    <row r="614" spans="1: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1"/>
    </row>
    <row r="615" spans="1:14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1"/>
    </row>
    <row r="616" spans="1:14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1"/>
    </row>
    <row r="617" spans="1:14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1"/>
    </row>
    <row r="618" spans="1:14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1"/>
    </row>
    <row r="619" spans="1:14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1"/>
    </row>
    <row r="620" spans="1:14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1"/>
    </row>
    <row r="621" spans="1:14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1"/>
    </row>
    <row r="622" spans="1:14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1"/>
    </row>
    <row r="623" spans="1:14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1"/>
    </row>
    <row r="624" spans="1:1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1"/>
    </row>
    <row r="625" spans="1:14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1"/>
    </row>
    <row r="626" spans="1:14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1"/>
    </row>
    <row r="627" spans="1:14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1"/>
    </row>
    <row r="628" spans="1:14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1"/>
    </row>
    <row r="629" spans="1:14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1"/>
    </row>
    <row r="630" spans="1:14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1"/>
    </row>
    <row r="631" spans="1:14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1"/>
    </row>
    <row r="632" spans="1:14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1"/>
    </row>
    <row r="633" spans="1:14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1"/>
    </row>
    <row r="634" spans="1:1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1"/>
    </row>
    <row r="635" spans="1:14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1"/>
    </row>
    <row r="636" spans="1:14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1"/>
    </row>
    <row r="637" spans="1:14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1"/>
    </row>
    <row r="638" spans="1:14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1"/>
    </row>
    <row r="639" spans="1:14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1"/>
    </row>
    <row r="640" spans="1:14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1"/>
    </row>
    <row r="641" spans="1:14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1"/>
    </row>
    <row r="642" spans="1:14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1"/>
    </row>
    <row r="643" spans="1:14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1"/>
    </row>
    <row r="644" spans="1:1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1"/>
    </row>
    <row r="645" spans="1:14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1"/>
    </row>
    <row r="646" spans="1:14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1"/>
    </row>
    <row r="647" spans="1:14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1"/>
    </row>
    <row r="648" spans="1:14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1"/>
    </row>
    <row r="649" spans="1:14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1"/>
    </row>
    <row r="650" spans="1:14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1"/>
    </row>
    <row r="651" spans="1:14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1"/>
    </row>
    <row r="652" spans="1:14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1"/>
    </row>
    <row r="653" spans="1:14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1"/>
    </row>
    <row r="654" spans="1:1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1"/>
    </row>
    <row r="655" spans="1:14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1"/>
    </row>
    <row r="656" spans="1:14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1"/>
    </row>
    <row r="657" spans="1:14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1"/>
    </row>
    <row r="658" spans="1:14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1"/>
    </row>
    <row r="659" spans="1:14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1"/>
    </row>
    <row r="660" spans="1:14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1"/>
    </row>
    <row r="661" spans="1:14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1"/>
    </row>
    <row r="662" spans="1:14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1"/>
    </row>
    <row r="663" spans="1:14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1"/>
    </row>
    <row r="664" spans="1:1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1"/>
    </row>
    <row r="665" spans="1:14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1"/>
    </row>
    <row r="666" spans="1:14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1"/>
    </row>
    <row r="667" spans="1:14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1"/>
    </row>
    <row r="668" spans="1:14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1"/>
    </row>
    <row r="669" spans="1:14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1"/>
    </row>
    <row r="670" spans="1:14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1"/>
    </row>
    <row r="671" spans="1:14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1"/>
    </row>
    <row r="672" spans="1:14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1"/>
    </row>
    <row r="673" spans="1:14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1"/>
    </row>
    <row r="674" spans="1:1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1"/>
    </row>
    <row r="675" spans="1:14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1"/>
    </row>
    <row r="676" spans="1:14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1"/>
    </row>
    <row r="677" spans="1:14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1"/>
    </row>
    <row r="678" spans="1:14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1"/>
    </row>
    <row r="679" spans="1:14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1"/>
    </row>
    <row r="680" spans="1:14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1"/>
    </row>
    <row r="681" spans="1:14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1"/>
    </row>
    <row r="682" spans="1:14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1"/>
    </row>
    <row r="683" spans="1:14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1"/>
    </row>
    <row r="684" spans="1:1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1"/>
    </row>
    <row r="685" spans="1:14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1"/>
    </row>
    <row r="686" spans="1:14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1"/>
    </row>
    <row r="687" spans="1:14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1"/>
    </row>
    <row r="688" spans="1:14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1"/>
    </row>
    <row r="689" spans="1:14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1"/>
    </row>
    <row r="690" spans="1:14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1"/>
    </row>
    <row r="691" spans="1:14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1"/>
    </row>
    <row r="692" spans="1:14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1"/>
    </row>
    <row r="693" spans="1:14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1"/>
    </row>
    <row r="694" spans="1:1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1"/>
    </row>
    <row r="695" spans="1:14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1"/>
    </row>
    <row r="696" spans="1:14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1"/>
    </row>
    <row r="697" spans="1:14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1"/>
    </row>
    <row r="698" spans="1:14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1"/>
    </row>
    <row r="699" spans="1:14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1"/>
    </row>
    <row r="700" spans="1:14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1"/>
    </row>
    <row r="701" spans="1:14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1"/>
    </row>
    <row r="702" spans="1:14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1"/>
    </row>
    <row r="703" spans="1:14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1"/>
    </row>
    <row r="704" spans="1:1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1"/>
    </row>
    <row r="705" spans="1:14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1"/>
    </row>
    <row r="706" spans="1:14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1"/>
    </row>
    <row r="707" spans="1:14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1"/>
    </row>
    <row r="708" spans="1:14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1"/>
    </row>
    <row r="709" spans="1:14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1"/>
    </row>
    <row r="710" spans="1:14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1"/>
    </row>
    <row r="711" spans="1:14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1"/>
    </row>
    <row r="712" spans="1:14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1"/>
    </row>
    <row r="713" spans="1:14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1"/>
    </row>
    <row r="714" spans="1: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1"/>
    </row>
    <row r="715" spans="1:14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1"/>
    </row>
    <row r="716" spans="1:14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1"/>
    </row>
    <row r="717" spans="1:14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1"/>
    </row>
    <row r="718" spans="1:14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1"/>
    </row>
    <row r="719" spans="1:14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1"/>
    </row>
    <row r="720" spans="1:14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1"/>
    </row>
    <row r="721" spans="1:14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1"/>
    </row>
    <row r="722" spans="1:14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1"/>
    </row>
    <row r="723" spans="1:14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1"/>
    </row>
    <row r="724" spans="1:1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1"/>
    </row>
    <row r="725" spans="1:14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1"/>
    </row>
    <row r="726" spans="1:14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1"/>
    </row>
    <row r="727" spans="1:14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1"/>
    </row>
    <row r="728" spans="1:14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1"/>
    </row>
    <row r="729" spans="1:14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1"/>
    </row>
    <row r="730" spans="1:14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1"/>
    </row>
    <row r="731" spans="1:14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1"/>
    </row>
    <row r="732" spans="1:14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1"/>
    </row>
    <row r="733" spans="1:14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1"/>
    </row>
    <row r="734" spans="1:1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1"/>
    </row>
    <row r="735" spans="1:14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1"/>
    </row>
    <row r="736" spans="1:14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1"/>
    </row>
    <row r="737" spans="1:14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1"/>
    </row>
    <row r="738" spans="1:14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1"/>
    </row>
    <row r="739" spans="1:14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1"/>
    </row>
    <row r="740" spans="1:14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1"/>
    </row>
    <row r="741" spans="1:14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1"/>
    </row>
    <row r="742" spans="1:14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1"/>
    </row>
    <row r="743" spans="1:14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1"/>
    </row>
    <row r="744" spans="1:1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1"/>
    </row>
    <row r="745" spans="1:14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1"/>
    </row>
    <row r="746" spans="1:14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1"/>
    </row>
    <row r="747" spans="1:14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1"/>
    </row>
    <row r="748" spans="1:14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1"/>
    </row>
    <row r="749" spans="1:14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1"/>
    </row>
    <row r="750" spans="1:14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1"/>
    </row>
    <row r="751" spans="1:14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1"/>
    </row>
    <row r="752" spans="1:14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1"/>
    </row>
    <row r="753" spans="1:14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1"/>
    </row>
    <row r="754" spans="1:1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1"/>
    </row>
    <row r="755" spans="1:14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1"/>
    </row>
    <row r="756" spans="1:14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1"/>
    </row>
    <row r="757" spans="1:14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1"/>
    </row>
    <row r="758" spans="1:14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1"/>
    </row>
    <row r="759" spans="1:14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1"/>
    </row>
    <row r="760" spans="1:14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1"/>
    </row>
    <row r="761" spans="1:14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1"/>
    </row>
    <row r="762" spans="1:14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1"/>
    </row>
    <row r="763" spans="1:14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1"/>
    </row>
    <row r="764" spans="1:1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1"/>
    </row>
    <row r="765" spans="1:14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1"/>
    </row>
    <row r="766" spans="1:14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1"/>
    </row>
    <row r="767" spans="1:14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1"/>
    </row>
    <row r="768" spans="1:14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1"/>
    </row>
    <row r="769" spans="1:14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1"/>
    </row>
    <row r="770" spans="1:14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1"/>
    </row>
    <row r="771" spans="1:14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1"/>
    </row>
    <row r="772" spans="1:14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1"/>
    </row>
    <row r="773" spans="1:14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1"/>
    </row>
    <row r="774" spans="1:1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1"/>
    </row>
    <row r="775" spans="1:14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1"/>
    </row>
    <row r="776" spans="1:14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1"/>
    </row>
    <row r="777" spans="1:14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1"/>
    </row>
    <row r="778" spans="1:14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1"/>
    </row>
    <row r="779" spans="1:14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1"/>
    </row>
    <row r="780" spans="1:14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1"/>
    </row>
    <row r="781" spans="1:14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1"/>
    </row>
    <row r="782" spans="1:14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1"/>
    </row>
    <row r="783" spans="1:14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1"/>
    </row>
    <row r="784" spans="1:1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1"/>
    </row>
    <row r="785" spans="1:14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1"/>
    </row>
    <row r="786" spans="1:14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1"/>
    </row>
    <row r="787" spans="1:14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1"/>
    </row>
    <row r="788" spans="1:14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1"/>
    </row>
    <row r="789" spans="1:14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1"/>
    </row>
    <row r="790" spans="1:14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1"/>
    </row>
    <row r="791" spans="1:14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1"/>
    </row>
    <row r="792" spans="1:14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1"/>
    </row>
    <row r="793" spans="1:14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1"/>
    </row>
    <row r="794" spans="1:1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1"/>
    </row>
    <row r="795" spans="1:14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1"/>
    </row>
    <row r="796" spans="1:14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1"/>
    </row>
    <row r="797" spans="1:14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1"/>
    </row>
    <row r="798" spans="1:14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1"/>
    </row>
    <row r="799" spans="1:14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1"/>
    </row>
    <row r="800" spans="1:14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1"/>
    </row>
    <row r="801" spans="1:14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1"/>
    </row>
    <row r="802" spans="1:14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1"/>
    </row>
    <row r="803" spans="1:14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1"/>
    </row>
    <row r="804" spans="1:1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1"/>
    </row>
    <row r="805" spans="1:14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1"/>
    </row>
    <row r="806" spans="1:14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1"/>
    </row>
    <row r="807" spans="1:14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1"/>
    </row>
    <row r="808" spans="1:14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1"/>
    </row>
    <row r="809" spans="1:14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1"/>
    </row>
    <row r="810" spans="1:14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1"/>
    </row>
    <row r="811" spans="1:14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1"/>
    </row>
    <row r="812" spans="1:14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1"/>
    </row>
    <row r="813" spans="1:14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1"/>
    </row>
    <row r="814" spans="1: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1"/>
    </row>
    <row r="815" spans="1:14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1"/>
    </row>
    <row r="816" spans="1:14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1"/>
    </row>
    <row r="817" spans="1:14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1"/>
    </row>
    <row r="818" spans="1:14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1"/>
    </row>
    <row r="819" spans="1:14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1"/>
    </row>
    <row r="820" spans="1:14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1"/>
    </row>
    <row r="821" spans="1:14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1"/>
    </row>
    <row r="822" spans="1:14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1"/>
    </row>
    <row r="823" spans="1:14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1"/>
    </row>
    <row r="824" spans="1:1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1"/>
    </row>
    <row r="825" spans="1:14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1"/>
    </row>
    <row r="826" spans="1:14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1"/>
    </row>
    <row r="827" spans="1:14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1"/>
    </row>
    <row r="828" spans="1:14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1"/>
    </row>
    <row r="829" spans="1:14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1"/>
    </row>
    <row r="830" spans="1:14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1"/>
    </row>
    <row r="831" spans="1:14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1"/>
    </row>
    <row r="832" spans="1:14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1"/>
    </row>
    <row r="833" spans="1:14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1"/>
    </row>
    <row r="834" spans="1:1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1"/>
    </row>
    <row r="835" spans="1:14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1"/>
    </row>
    <row r="836" spans="1:14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1"/>
    </row>
    <row r="837" spans="1:14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1"/>
    </row>
    <row r="838" spans="1:14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1"/>
    </row>
    <row r="839" spans="1:14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1"/>
    </row>
    <row r="840" spans="1:14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1"/>
    </row>
    <row r="841" spans="1:14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1"/>
    </row>
    <row r="842" spans="1:14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1"/>
    </row>
    <row r="843" spans="1:14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1"/>
    </row>
    <row r="844" spans="1:1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1"/>
    </row>
    <row r="845" spans="1:14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1"/>
    </row>
    <row r="846" spans="1:14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1"/>
    </row>
    <row r="847" spans="1:14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1"/>
    </row>
    <row r="848" spans="1:14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1"/>
    </row>
    <row r="849" spans="1:14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1"/>
    </row>
    <row r="850" spans="1:14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1"/>
    </row>
    <row r="851" spans="1:14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1"/>
    </row>
    <row r="852" spans="1:14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1"/>
    </row>
    <row r="853" spans="1:14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1"/>
    </row>
    <row r="854" spans="1:1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1"/>
    </row>
    <row r="855" spans="1:14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1"/>
    </row>
    <row r="856" spans="1:14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1"/>
    </row>
    <row r="857" spans="1:14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1"/>
    </row>
    <row r="858" spans="1:14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1"/>
    </row>
    <row r="859" spans="1:14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1"/>
    </row>
    <row r="860" spans="1:14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1"/>
    </row>
    <row r="861" spans="1:14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1"/>
    </row>
    <row r="862" spans="1:14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1"/>
    </row>
    <row r="863" spans="1:14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1"/>
    </row>
    <row r="864" spans="1:1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1"/>
    </row>
    <row r="865" spans="1:14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1"/>
    </row>
    <row r="866" spans="1:14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1"/>
    </row>
    <row r="867" spans="1:14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1"/>
    </row>
    <row r="868" spans="1:14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1"/>
    </row>
    <row r="869" spans="1:14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1"/>
    </row>
    <row r="870" spans="1:14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1"/>
    </row>
    <row r="871" spans="1:14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1"/>
    </row>
    <row r="872" spans="1:14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1"/>
    </row>
    <row r="873" spans="1:14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1"/>
    </row>
    <row r="874" spans="1:1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1"/>
    </row>
    <row r="875" spans="1:14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1"/>
    </row>
    <row r="876" spans="1:14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1"/>
    </row>
    <row r="877" spans="1:14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1"/>
    </row>
    <row r="878" spans="1:14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1"/>
    </row>
    <row r="879" spans="1:14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1"/>
    </row>
    <row r="880" spans="1:14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1"/>
    </row>
    <row r="881" spans="1:14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1"/>
    </row>
    <row r="882" spans="1:14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1"/>
    </row>
    <row r="883" spans="1:14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1"/>
    </row>
    <row r="884" spans="1:1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1"/>
    </row>
    <row r="885" spans="1:14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1"/>
    </row>
    <row r="886" spans="1:14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1"/>
    </row>
    <row r="887" spans="1:14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1"/>
    </row>
    <row r="888" spans="1:14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1"/>
    </row>
    <row r="889" spans="1:14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1"/>
    </row>
  </sheetData>
  <mergeCells count="98">
    <mergeCell ref="A327:N327"/>
    <mergeCell ref="L429:M429"/>
    <mergeCell ref="A431:F432"/>
    <mergeCell ref="H439:J442"/>
    <mergeCell ref="L449:M449"/>
    <mergeCell ref="A451:F452"/>
    <mergeCell ref="A391:F392"/>
    <mergeCell ref="H399:J402"/>
    <mergeCell ref="L409:M409"/>
    <mergeCell ref="A411:F412"/>
    <mergeCell ref="H419:J422"/>
    <mergeCell ref="L369:M369"/>
    <mergeCell ref="A371:F372"/>
    <mergeCell ref="H379:J382"/>
    <mergeCell ref="A382:B382"/>
    <mergeCell ref="L389:M389"/>
    <mergeCell ref="L329:M329"/>
    <mergeCell ref="A331:F332"/>
    <mergeCell ref="H339:J342"/>
    <mergeCell ref="A351:F352"/>
    <mergeCell ref="H359:J362"/>
    <mergeCell ref="A362:B362"/>
    <mergeCell ref="L267:M267"/>
    <mergeCell ref="A269:F270"/>
    <mergeCell ref="H277:J280"/>
    <mergeCell ref="L287:M287"/>
    <mergeCell ref="A289:F290"/>
    <mergeCell ref="A229:F230"/>
    <mergeCell ref="H237:J240"/>
    <mergeCell ref="L247:M247"/>
    <mergeCell ref="A249:F250"/>
    <mergeCell ref="H257:J260"/>
    <mergeCell ref="L207:M207"/>
    <mergeCell ref="A209:F210"/>
    <mergeCell ref="H217:J220"/>
    <mergeCell ref="A220:B220"/>
    <mergeCell ref="L227:M227"/>
    <mergeCell ref="H157:J160"/>
    <mergeCell ref="A160:B160"/>
    <mergeCell ref="A189:F190"/>
    <mergeCell ref="H197:J200"/>
    <mergeCell ref="A200:B200"/>
    <mergeCell ref="L128:M128"/>
    <mergeCell ref="A130:F131"/>
    <mergeCell ref="H138:J141"/>
    <mergeCell ref="A141:B141"/>
    <mergeCell ref="A149:F150"/>
    <mergeCell ref="H102:J105"/>
    <mergeCell ref="A105:B105"/>
    <mergeCell ref="L110:M110"/>
    <mergeCell ref="A112:F113"/>
    <mergeCell ref="H120:J123"/>
    <mergeCell ref="A123:B123"/>
    <mergeCell ref="A94:F95"/>
    <mergeCell ref="L42:M42"/>
    <mergeCell ref="A44:F45"/>
    <mergeCell ref="H44:J47"/>
    <mergeCell ref="L56:M56"/>
    <mergeCell ref="A58:F59"/>
    <mergeCell ref="H66:J69"/>
    <mergeCell ref="A69:B69"/>
    <mergeCell ref="L74:M74"/>
    <mergeCell ref="A76:F77"/>
    <mergeCell ref="H84:J87"/>
    <mergeCell ref="A87:B87"/>
    <mergeCell ref="L92:M92"/>
    <mergeCell ref="A54:N54"/>
    <mergeCell ref="L18:M18"/>
    <mergeCell ref="A20:F21"/>
    <mergeCell ref="H20:J23"/>
    <mergeCell ref="A23:B23"/>
    <mergeCell ref="A32:F33"/>
    <mergeCell ref="H32:J35"/>
    <mergeCell ref="A35:B35"/>
    <mergeCell ref="A1:N1"/>
    <mergeCell ref="A2:N2"/>
    <mergeCell ref="L6:M6"/>
    <mergeCell ref="A8:F9"/>
    <mergeCell ref="H8:J11"/>
    <mergeCell ref="A11:B11"/>
    <mergeCell ref="A4:N4"/>
    <mergeCell ref="L167:M167"/>
    <mergeCell ref="A169:F170"/>
    <mergeCell ref="H177:J180"/>
    <mergeCell ref="A180:B180"/>
    <mergeCell ref="L187:M187"/>
    <mergeCell ref="H297:J300"/>
    <mergeCell ref="A300:B300"/>
    <mergeCell ref="L307:M307"/>
    <mergeCell ref="A309:F310"/>
    <mergeCell ref="H317:J320"/>
    <mergeCell ref="A320:B320"/>
    <mergeCell ref="A462:B462"/>
    <mergeCell ref="L469:M469"/>
    <mergeCell ref="A471:F472"/>
    <mergeCell ref="H479:J482"/>
    <mergeCell ref="A482:B482"/>
    <mergeCell ref="H459:J462"/>
  </mergeCells>
  <conditionalFormatting sqref="K49">
    <cfRule type="cellIs" dxfId="183" priority="46" stopIfTrue="1" operator="greaterThanOrEqual">
      <formula>1</formula>
    </cfRule>
  </conditionalFormatting>
  <conditionalFormatting sqref="K344">
    <cfRule type="cellIs" dxfId="182" priority="41" stopIfTrue="1" operator="greaterThanOrEqual">
      <formula>1</formula>
    </cfRule>
  </conditionalFormatting>
  <conditionalFormatting sqref="K202">
    <cfRule type="cellIs" dxfId="181" priority="36" stopIfTrue="1" operator="greaterThanOrEqual">
      <formula>1</formula>
    </cfRule>
  </conditionalFormatting>
  <conditionalFormatting sqref="K24">
    <cfRule type="cellIs" dxfId="180" priority="45" stopIfTrue="1" operator="lessThanOrEqual">
      <formula>1</formula>
    </cfRule>
  </conditionalFormatting>
  <conditionalFormatting sqref="K282">
    <cfRule type="cellIs" dxfId="179" priority="34" stopIfTrue="1" operator="greaterThanOrEqual">
      <formula>1</formula>
    </cfRule>
  </conditionalFormatting>
  <conditionalFormatting sqref="K162">
    <cfRule type="cellIs" dxfId="178" priority="32" stopIfTrue="1" operator="greaterThanOrEqual">
      <formula>1</formula>
    </cfRule>
  </conditionalFormatting>
  <conditionalFormatting sqref="K343">
    <cfRule type="cellIs" dxfId="177" priority="39" stopIfTrue="1" operator="lessThanOrEqual">
      <formula>1</formula>
    </cfRule>
  </conditionalFormatting>
  <conditionalFormatting sqref="K123">
    <cfRule type="cellIs" dxfId="176" priority="28" stopIfTrue="1" operator="lessThanOrEqual">
      <formula>1</formula>
    </cfRule>
  </conditionalFormatting>
  <conditionalFormatting sqref="K143">
    <cfRule type="cellIs" dxfId="175" priority="27" stopIfTrue="1" operator="lessThanOrEqual">
      <formula>1</formula>
    </cfRule>
  </conditionalFormatting>
  <conditionalFormatting sqref="K161">
    <cfRule type="cellIs" dxfId="174" priority="26" stopIfTrue="1" operator="lessThanOrEqual">
      <formula>1</formula>
    </cfRule>
  </conditionalFormatting>
  <conditionalFormatting sqref="K201">
    <cfRule type="cellIs" dxfId="173" priority="25" stopIfTrue="1" operator="lessThanOrEqual">
      <formula>1</formula>
    </cfRule>
  </conditionalFormatting>
  <conditionalFormatting sqref="K181">
    <cfRule type="cellIs" dxfId="172" priority="24" stopIfTrue="1" operator="lessThanOrEqual">
      <formula>1</formula>
    </cfRule>
  </conditionalFormatting>
  <conditionalFormatting sqref="K241">
    <cfRule type="cellIs" dxfId="171" priority="23" stopIfTrue="1" operator="lessThanOrEqual">
      <formula>1</formula>
    </cfRule>
  </conditionalFormatting>
  <conditionalFormatting sqref="K261">
    <cfRule type="cellIs" dxfId="170" priority="22" stopIfTrue="1" operator="lessThanOrEqual">
      <formula>1</formula>
    </cfRule>
  </conditionalFormatting>
  <conditionalFormatting sqref="K301">
    <cfRule type="cellIs" dxfId="169" priority="20" stopIfTrue="1" operator="lessThanOrEqual">
      <formula>1</formula>
    </cfRule>
  </conditionalFormatting>
  <conditionalFormatting sqref="K36">
    <cfRule type="cellIs" dxfId="168" priority="44" stopIfTrue="1" operator="lessThanOrEqual">
      <formula>1</formula>
    </cfRule>
  </conditionalFormatting>
  <conditionalFormatting sqref="K12">
    <cfRule type="cellIs" dxfId="167" priority="43" stopIfTrue="1" operator="lessThanOrEqual">
      <formula>1</formula>
    </cfRule>
  </conditionalFormatting>
  <conditionalFormatting sqref="K48">
    <cfRule type="cellIs" dxfId="166" priority="42" stopIfTrue="1" operator="lessThanOrEqual">
      <formula>1</formula>
    </cfRule>
  </conditionalFormatting>
  <conditionalFormatting sqref="K347">
    <cfRule type="cellIs" dxfId="165" priority="40" stopIfTrue="1" operator="greaterThanOrEqual">
      <formula>0.7</formula>
    </cfRule>
  </conditionalFormatting>
  <conditionalFormatting sqref="K322">
    <cfRule type="cellIs" dxfId="164" priority="29" stopIfTrue="1" operator="greaterThanOrEqual">
      <formula>1</formula>
    </cfRule>
  </conditionalFormatting>
  <conditionalFormatting sqref="M184:M186">
    <cfRule type="cellIs" dxfId="163" priority="38" stopIfTrue="1" operator="greaterThanOrEqual">
      <formula>1</formula>
    </cfRule>
  </conditionalFormatting>
  <conditionalFormatting sqref="K262">
    <cfRule type="cellIs" dxfId="162" priority="35" stopIfTrue="1" operator="greaterThanOrEqual">
      <formula>1</formula>
    </cfRule>
  </conditionalFormatting>
  <conditionalFormatting sqref="K142">
    <cfRule type="cellIs" dxfId="161" priority="33" stopIfTrue="1" operator="lessThanOrEqual">
      <formula>1</formula>
    </cfRule>
  </conditionalFormatting>
  <conditionalFormatting sqref="K87">
    <cfRule type="cellIs" dxfId="160" priority="31" stopIfTrue="1" operator="lessThanOrEqual">
      <formula>1</formula>
    </cfRule>
  </conditionalFormatting>
  <conditionalFormatting sqref="K221">
    <cfRule type="cellIs" dxfId="159" priority="17" stopIfTrue="1" operator="lessThanOrEqual">
      <formula>1</formula>
    </cfRule>
  </conditionalFormatting>
  <conditionalFormatting sqref="E243">
    <cfRule type="cellIs" dxfId="158" priority="37" stopIfTrue="1" operator="lessThanOrEqual">
      <formula>0.1</formula>
    </cfRule>
  </conditionalFormatting>
  <conditionalFormatting sqref="K302">
    <cfRule type="cellIs" dxfId="157" priority="30" stopIfTrue="1" operator="greaterThanOrEqual">
      <formula>1</formula>
    </cfRule>
  </conditionalFormatting>
  <conditionalFormatting sqref="K383">
    <cfRule type="cellIs" dxfId="156" priority="8" stopIfTrue="1" operator="lessThanOrEqual">
      <formula>1</formula>
    </cfRule>
  </conditionalFormatting>
  <conditionalFormatting sqref="K281">
    <cfRule type="cellIs" dxfId="155" priority="21" stopIfTrue="1" operator="lessThanOrEqual">
      <formula>1</formula>
    </cfRule>
  </conditionalFormatting>
  <conditionalFormatting sqref="K321">
    <cfRule type="cellIs" dxfId="154" priority="19" stopIfTrue="1" operator="lessThanOrEqual">
      <formula>1</formula>
    </cfRule>
  </conditionalFormatting>
  <conditionalFormatting sqref="K222">
    <cfRule type="cellIs" dxfId="153" priority="18" stopIfTrue="1" operator="greaterThanOrEqual">
      <formula>1</formula>
    </cfRule>
  </conditionalFormatting>
  <conditionalFormatting sqref="E405">
    <cfRule type="cellIs" dxfId="152" priority="15" stopIfTrue="1" operator="lessThanOrEqual">
      <formula>0.1</formula>
    </cfRule>
  </conditionalFormatting>
  <conditionalFormatting sqref="M386:M388">
    <cfRule type="cellIs" dxfId="151" priority="16" stopIfTrue="1" operator="greaterThanOrEqual">
      <formula>1</formula>
    </cfRule>
  </conditionalFormatting>
  <conditionalFormatting sqref="K424">
    <cfRule type="cellIs" dxfId="150" priority="14" stopIfTrue="1" operator="greaterThanOrEqual">
      <formula>1</formula>
    </cfRule>
  </conditionalFormatting>
  <conditionalFormatting sqref="K444">
    <cfRule type="cellIs" dxfId="149" priority="13" stopIfTrue="1" operator="greaterThanOrEqual">
      <formula>1</formula>
    </cfRule>
  </conditionalFormatting>
  <conditionalFormatting sqref="K364">
    <cfRule type="cellIs" dxfId="148" priority="12" stopIfTrue="1" operator="greaterThanOrEqual">
      <formula>1</formula>
    </cfRule>
  </conditionalFormatting>
  <conditionalFormatting sqref="K464">
    <cfRule type="cellIs" dxfId="147" priority="11" stopIfTrue="1" operator="greaterThanOrEqual">
      <formula>1</formula>
    </cfRule>
  </conditionalFormatting>
  <conditionalFormatting sqref="K484">
    <cfRule type="cellIs" dxfId="146" priority="10" stopIfTrue="1" operator="greaterThanOrEqual">
      <formula>1</formula>
    </cfRule>
  </conditionalFormatting>
  <conditionalFormatting sqref="K363">
    <cfRule type="cellIs" dxfId="145" priority="9" stopIfTrue="1" operator="lessThanOrEqual">
      <formula>1</formula>
    </cfRule>
  </conditionalFormatting>
  <conditionalFormatting sqref="K403">
    <cfRule type="cellIs" dxfId="144" priority="7" stopIfTrue="1" operator="lessThanOrEqual">
      <formula>1</formula>
    </cfRule>
  </conditionalFormatting>
  <conditionalFormatting sqref="K423">
    <cfRule type="cellIs" dxfId="143" priority="6" stopIfTrue="1" operator="lessThanOrEqual">
      <formula>1</formula>
    </cfRule>
  </conditionalFormatting>
  <conditionalFormatting sqref="K443">
    <cfRule type="cellIs" dxfId="142" priority="5" stopIfTrue="1" operator="lessThanOrEqual">
      <formula>1</formula>
    </cfRule>
  </conditionalFormatting>
  <conditionalFormatting sqref="K463">
    <cfRule type="cellIs" dxfId="141" priority="4" stopIfTrue="1" operator="lessThanOrEqual">
      <formula>1</formula>
    </cfRule>
  </conditionalFormatting>
  <conditionalFormatting sqref="K483">
    <cfRule type="cellIs" dxfId="140" priority="3" stopIfTrue="1" operator="lessThanOrEqual">
      <formula>1</formula>
    </cfRule>
  </conditionalFormatting>
  <conditionalFormatting sqref="K105">
    <cfRule type="cellIs" dxfId="139" priority="2" stopIfTrue="1" operator="lessThanOrEqual">
      <formula>1</formula>
    </cfRule>
  </conditionalFormatting>
  <conditionalFormatting sqref="K69">
    <cfRule type="cellIs" dxfId="138" priority="1" stopIfTrue="1" operator="lessThanOrEqual">
      <formula>1</formula>
    </cfRule>
  </conditionalFormatting>
  <pageMargins left="0.25" right="0.25" top="0.75" bottom="0.75" header="0.3" footer="0.3"/>
  <pageSetup scale="52" fitToHeight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F2419-F022-4079-BFFE-EDF69AEBAEF1}">
  <sheetPr>
    <pageSetUpPr fitToPage="1"/>
  </sheetPr>
  <dimension ref="A1:O889"/>
  <sheetViews>
    <sheetView topLeftCell="A58" workbookViewId="0">
      <selection activeCell="A60" sqref="A1:N1048576"/>
    </sheetView>
  </sheetViews>
  <sheetFormatPr baseColWidth="10" defaultRowHeight="12.75"/>
  <cols>
    <col min="1" max="1" width="17.85546875" style="27" customWidth="1"/>
    <col min="2" max="2" width="18" style="27" customWidth="1"/>
    <col min="3" max="3" width="3.28515625" style="27" bestFit="1" customWidth="1"/>
    <col min="4" max="4" width="14.28515625" style="27" customWidth="1"/>
    <col min="5" max="5" width="25.140625" style="27" bestFit="1" customWidth="1"/>
    <col min="6" max="6" width="14.85546875" style="27" bestFit="1" customWidth="1"/>
    <col min="7" max="10" width="14.85546875" style="27" customWidth="1"/>
    <col min="11" max="11" width="12.42578125" style="27" customWidth="1"/>
    <col min="12" max="16384" width="11.42578125" style="27"/>
  </cols>
  <sheetData>
    <row r="1" spans="1:15">
      <c r="A1" s="265" t="s">
        <v>228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7"/>
      <c r="O1" s="45"/>
    </row>
    <row r="2" spans="1:15">
      <c r="A2" s="268" t="s">
        <v>332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0"/>
      <c r="O2" s="45"/>
    </row>
    <row r="3" spans="1:15">
      <c r="A3" s="87"/>
      <c r="B3" s="28"/>
      <c r="C3" s="28"/>
      <c r="D3" s="28"/>
      <c r="E3" s="28"/>
      <c r="F3" s="28"/>
      <c r="G3" s="28"/>
      <c r="H3" s="28"/>
      <c r="I3" s="28"/>
      <c r="J3" s="28"/>
      <c r="K3" s="28"/>
      <c r="L3" s="29"/>
      <c r="M3" s="29"/>
      <c r="N3" s="81"/>
      <c r="O3" s="45"/>
    </row>
    <row r="4" spans="1:15" ht="15">
      <c r="A4" s="253" t="s">
        <v>306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5"/>
      <c r="O4" s="45"/>
    </row>
    <row r="5" spans="1:15" s="123" customFormat="1" ht="11.25">
      <c r="A5" s="120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121"/>
      <c r="O5" s="122"/>
    </row>
    <row r="6" spans="1:15">
      <c r="A6" s="88" t="s">
        <v>298</v>
      </c>
      <c r="B6" s="31"/>
      <c r="C6" s="31"/>
      <c r="D6" s="31"/>
      <c r="E6" s="28"/>
      <c r="F6" s="28"/>
      <c r="G6" s="28"/>
      <c r="H6" s="28"/>
      <c r="I6" s="28"/>
      <c r="J6" s="28"/>
      <c r="K6" s="28"/>
      <c r="L6" s="249"/>
      <c r="M6" s="249"/>
      <c r="N6" s="81"/>
      <c r="O6" s="45"/>
    </row>
    <row r="7" spans="1:15">
      <c r="A7" s="87"/>
      <c r="B7" s="28"/>
      <c r="C7" s="28"/>
      <c r="D7" s="28"/>
      <c r="E7" s="28"/>
      <c r="F7" s="28"/>
      <c r="G7" s="28"/>
      <c r="H7" s="140" t="s">
        <v>324</v>
      </c>
      <c r="I7" s="39"/>
      <c r="J7" s="39"/>
      <c r="K7" s="28"/>
      <c r="L7" s="28" t="s">
        <v>220</v>
      </c>
      <c r="M7" s="28"/>
      <c r="N7" s="79"/>
      <c r="O7" s="45"/>
    </row>
    <row r="8" spans="1:15" ht="12.75" customHeight="1">
      <c r="A8" s="260" t="s">
        <v>309</v>
      </c>
      <c r="B8" s="261"/>
      <c r="C8" s="261"/>
      <c r="D8" s="262"/>
      <c r="E8" s="262"/>
      <c r="F8" s="262"/>
      <c r="G8" s="184"/>
      <c r="H8" s="259" t="str">
        <f>+"El peso promedio de las cajas  vendidas fue de "&amp;VALUE(D11)&amp;" kg."</f>
        <v>El peso promedio de las cajas  vendidas fue de 0 kg.</v>
      </c>
      <c r="I8" s="259"/>
      <c r="J8" s="259"/>
      <c r="K8" s="28"/>
      <c r="L8" s="31"/>
      <c r="M8" s="31"/>
      <c r="N8" s="82"/>
      <c r="O8" s="45"/>
    </row>
    <row r="9" spans="1:15">
      <c r="A9" s="260"/>
      <c r="B9" s="261"/>
      <c r="C9" s="261"/>
      <c r="D9" s="262"/>
      <c r="E9" s="262"/>
      <c r="F9" s="262"/>
      <c r="G9" s="184"/>
      <c r="H9" s="259"/>
      <c r="I9" s="259"/>
      <c r="J9" s="259"/>
      <c r="K9" s="28"/>
      <c r="L9" s="31"/>
      <c r="M9" s="31"/>
      <c r="N9" s="82"/>
      <c r="O9" s="45"/>
    </row>
    <row r="10" spans="1:15">
      <c r="A10" s="186"/>
      <c r="B10" s="187"/>
      <c r="C10" s="187"/>
      <c r="D10" s="188"/>
      <c r="E10" s="188"/>
      <c r="F10" s="188"/>
      <c r="G10" s="188"/>
      <c r="H10" s="259"/>
      <c r="I10" s="259"/>
      <c r="J10" s="259"/>
      <c r="K10" s="28"/>
      <c r="L10" s="31"/>
      <c r="M10" s="31"/>
      <c r="N10" s="82"/>
      <c r="O10" s="45"/>
    </row>
    <row r="11" spans="1:15">
      <c r="A11" s="263" t="s">
        <v>299</v>
      </c>
      <c r="B11" s="264"/>
      <c r="C11" s="28" t="s">
        <v>221</v>
      </c>
      <c r="D11" s="130"/>
      <c r="E11" s="106"/>
      <c r="F11" s="32"/>
      <c r="G11" s="32"/>
      <c r="H11" s="259"/>
      <c r="I11" s="259"/>
      <c r="J11" s="259"/>
      <c r="K11" s="104"/>
      <c r="L11" s="31"/>
      <c r="M11" s="31"/>
      <c r="N11" s="82"/>
      <c r="O11" s="45"/>
    </row>
    <row r="12" spans="1:15">
      <c r="A12" s="87"/>
      <c r="B12" s="28"/>
      <c r="C12" s="28"/>
      <c r="D12" s="106"/>
      <c r="E12" s="106"/>
      <c r="F12" s="32"/>
      <c r="G12" s="32"/>
      <c r="H12" s="32"/>
      <c r="I12" s="32"/>
      <c r="J12" s="32"/>
      <c r="K12" s="105"/>
      <c r="L12" s="31"/>
      <c r="M12" s="31"/>
      <c r="N12" s="82"/>
      <c r="O12" s="45"/>
    </row>
    <row r="13" spans="1:15">
      <c r="A13" s="8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79"/>
      <c r="O13" s="45"/>
    </row>
    <row r="14" spans="1:15">
      <c r="A14" s="87"/>
      <c r="B14" s="28"/>
      <c r="C14" s="28"/>
      <c r="D14" s="45"/>
      <c r="E14" s="45"/>
      <c r="F14" s="45"/>
      <c r="G14" s="45"/>
      <c r="H14" s="45"/>
      <c r="I14" s="45"/>
      <c r="J14" s="45"/>
      <c r="K14" s="45"/>
      <c r="L14" s="28"/>
      <c r="M14" s="28"/>
      <c r="N14" s="79"/>
      <c r="O14" s="45"/>
    </row>
    <row r="15" spans="1:15">
      <c r="A15" s="89" t="s">
        <v>246</v>
      </c>
      <c r="B15" s="28"/>
      <c r="C15" s="28"/>
      <c r="D15" s="45"/>
      <c r="E15" s="45"/>
      <c r="F15" s="45"/>
      <c r="G15" s="45"/>
      <c r="H15" s="45"/>
      <c r="I15" s="45"/>
      <c r="J15" s="45"/>
      <c r="K15" s="45"/>
      <c r="L15" s="28"/>
      <c r="M15" s="28"/>
      <c r="N15" s="79"/>
      <c r="O15" s="45"/>
    </row>
    <row r="16" spans="1:15">
      <c r="A16" s="87"/>
      <c r="B16" s="28"/>
      <c r="C16" s="28"/>
      <c r="D16" s="33"/>
      <c r="E16" s="28"/>
      <c r="F16" s="28"/>
      <c r="G16" s="28"/>
      <c r="H16" s="28"/>
      <c r="I16" s="28"/>
      <c r="J16" s="28"/>
      <c r="K16" s="28"/>
      <c r="L16" s="28"/>
      <c r="M16" s="28"/>
      <c r="N16" s="79"/>
      <c r="O16" s="45"/>
    </row>
    <row r="17" spans="1:15">
      <c r="A17" s="8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79"/>
      <c r="O17" s="45"/>
    </row>
    <row r="18" spans="1:15">
      <c r="A18" s="88" t="s">
        <v>264</v>
      </c>
      <c r="B18" s="31"/>
      <c r="C18" s="31"/>
      <c r="D18" s="31"/>
      <c r="E18" s="28"/>
      <c r="F18" s="28"/>
      <c r="G18" s="28"/>
      <c r="H18" s="28"/>
      <c r="I18" s="28"/>
      <c r="J18" s="28"/>
      <c r="K18" s="28"/>
      <c r="L18" s="249"/>
      <c r="M18" s="249"/>
      <c r="N18" s="81"/>
      <c r="O18" s="45"/>
    </row>
    <row r="19" spans="1:15">
      <c r="A19" s="87"/>
      <c r="B19" s="28"/>
      <c r="C19" s="28"/>
      <c r="D19" s="28"/>
      <c r="E19" s="28"/>
      <c r="F19" s="28"/>
      <c r="G19" s="28"/>
      <c r="H19" s="140" t="s">
        <v>324</v>
      </c>
      <c r="I19" s="39"/>
      <c r="J19" s="39"/>
      <c r="K19" s="28"/>
      <c r="L19" s="28" t="s">
        <v>220</v>
      </c>
      <c r="M19" s="28"/>
      <c r="N19" s="79"/>
      <c r="O19" s="45"/>
    </row>
    <row r="20" spans="1:15" ht="12.75" customHeight="1">
      <c r="A20" s="260" t="s">
        <v>308</v>
      </c>
      <c r="B20" s="261"/>
      <c r="C20" s="261"/>
      <c r="D20" s="262"/>
      <c r="E20" s="262"/>
      <c r="F20" s="262"/>
      <c r="G20" s="184"/>
      <c r="H20" s="259" t="str">
        <f>+"Se ha vendido un "&amp;VALUE(D23*100)&amp;" de los kilos que se recolectaron."</f>
        <v>Se ha vendido un 0 de los kilos que se recolectaron.</v>
      </c>
      <c r="I20" s="259"/>
      <c r="J20" s="259"/>
      <c r="K20" s="28"/>
      <c r="L20" s="31"/>
      <c r="M20" s="31"/>
      <c r="N20" s="82"/>
      <c r="O20" s="45"/>
    </row>
    <row r="21" spans="1:15">
      <c r="A21" s="260"/>
      <c r="B21" s="261"/>
      <c r="C21" s="261"/>
      <c r="D21" s="262"/>
      <c r="E21" s="262"/>
      <c r="F21" s="262"/>
      <c r="G21" s="184"/>
      <c r="H21" s="259"/>
      <c r="I21" s="259"/>
      <c r="J21" s="259"/>
      <c r="K21" s="28"/>
      <c r="L21" s="31"/>
      <c r="M21" s="31"/>
      <c r="N21" s="82"/>
      <c r="O21" s="45"/>
    </row>
    <row r="22" spans="1:15">
      <c r="A22" s="186"/>
      <c r="B22" s="187"/>
      <c r="C22" s="187"/>
      <c r="D22" s="188"/>
      <c r="E22" s="188"/>
      <c r="F22" s="188"/>
      <c r="G22" s="188"/>
      <c r="H22" s="259"/>
      <c r="I22" s="259"/>
      <c r="J22" s="259"/>
      <c r="K22" s="28"/>
      <c r="L22" s="31"/>
      <c r="M22" s="31"/>
      <c r="N22" s="82"/>
      <c r="O22" s="45"/>
    </row>
    <row r="23" spans="1:15">
      <c r="A23" s="263" t="s">
        <v>269</v>
      </c>
      <c r="B23" s="264"/>
      <c r="C23" s="28" t="s">
        <v>221</v>
      </c>
      <c r="D23" s="158"/>
      <c r="E23" s="107"/>
      <c r="F23" s="32"/>
      <c r="G23" s="32"/>
      <c r="H23" s="259"/>
      <c r="I23" s="259"/>
      <c r="J23" s="259"/>
      <c r="K23" s="45"/>
      <c r="L23" s="31"/>
      <c r="M23" s="31"/>
      <c r="N23" s="82"/>
      <c r="O23" s="45"/>
    </row>
    <row r="24" spans="1:15">
      <c r="A24" s="87"/>
      <c r="B24" s="28"/>
      <c r="C24" s="28"/>
      <c r="D24" s="107"/>
      <c r="E24" s="107"/>
      <c r="F24" s="32"/>
      <c r="G24" s="32"/>
      <c r="H24" s="32"/>
      <c r="I24" s="32"/>
      <c r="J24" s="32"/>
      <c r="K24" s="95"/>
      <c r="L24" s="31"/>
      <c r="M24" s="31"/>
      <c r="N24" s="82"/>
      <c r="O24" s="45"/>
    </row>
    <row r="25" spans="1:15">
      <c r="A25" s="8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79"/>
      <c r="O25" s="45"/>
    </row>
    <row r="26" spans="1:15" ht="12.75" customHeight="1">
      <c r="A26" s="87"/>
      <c r="B26" s="28"/>
      <c r="C26" s="28"/>
      <c r="D26" s="45"/>
      <c r="E26" s="45"/>
      <c r="F26" s="45"/>
      <c r="G26" s="45"/>
      <c r="H26" s="45"/>
      <c r="I26" s="45"/>
      <c r="J26" s="45"/>
      <c r="K26" s="45"/>
      <c r="L26" s="28"/>
      <c r="M26" s="28"/>
      <c r="N26" s="79"/>
      <c r="O26" s="45"/>
    </row>
    <row r="27" spans="1:15">
      <c r="A27" s="89" t="s">
        <v>246</v>
      </c>
      <c r="B27" s="28"/>
      <c r="C27" s="28"/>
      <c r="D27" s="45"/>
      <c r="E27" s="45"/>
      <c r="F27" s="45"/>
      <c r="G27" s="45"/>
      <c r="H27" s="45"/>
      <c r="I27" s="45"/>
      <c r="J27" s="45"/>
      <c r="K27" s="45"/>
      <c r="L27" s="28"/>
      <c r="M27" s="28"/>
      <c r="N27" s="79"/>
      <c r="O27" s="45"/>
    </row>
    <row r="28" spans="1:15">
      <c r="A28" s="87"/>
      <c r="B28" s="28"/>
      <c r="C28" s="28"/>
      <c r="D28" s="33"/>
      <c r="E28" s="28"/>
      <c r="F28" s="28"/>
      <c r="G28" s="28"/>
      <c r="H28" s="28"/>
      <c r="I28" s="28"/>
      <c r="J28" s="28"/>
      <c r="K28" s="28"/>
      <c r="L28" s="28"/>
      <c r="M28" s="28"/>
      <c r="N28" s="79"/>
      <c r="O28" s="45"/>
    </row>
    <row r="29" spans="1:15">
      <c r="A29" s="8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79"/>
      <c r="O29" s="45"/>
    </row>
    <row r="30" spans="1:15">
      <c r="A30" s="90" t="s">
        <v>265</v>
      </c>
      <c r="B30" s="31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79"/>
      <c r="O30" s="45"/>
    </row>
    <row r="31" spans="1:15">
      <c r="A31" s="87"/>
      <c r="B31" s="28"/>
      <c r="C31" s="28"/>
      <c r="D31" s="28"/>
      <c r="E31" s="28"/>
      <c r="F31" s="28"/>
      <c r="G31" s="28"/>
      <c r="H31" s="140" t="s">
        <v>324</v>
      </c>
      <c r="I31" s="39"/>
      <c r="J31" s="39"/>
      <c r="K31" s="28"/>
      <c r="L31" s="28" t="s">
        <v>220</v>
      </c>
      <c r="M31" s="28"/>
      <c r="N31" s="79"/>
      <c r="O31" s="45"/>
    </row>
    <row r="32" spans="1:15" ht="12.75" customHeight="1">
      <c r="A32" s="260" t="s">
        <v>310</v>
      </c>
      <c r="B32" s="261"/>
      <c r="C32" s="261"/>
      <c r="D32" s="261"/>
      <c r="E32" s="261"/>
      <c r="F32" s="261"/>
      <c r="G32" s="183"/>
      <c r="H32" s="259" t="str">
        <f>+"Se venden en promedio en la semana "&amp;VALUE(D35)&amp;" días de recolecolección."</f>
        <v>Se venden en promedio en la semana 0 días de recolecolección.</v>
      </c>
      <c r="I32" s="259"/>
      <c r="J32" s="259"/>
      <c r="K32" s="84"/>
      <c r="L32" s="31"/>
      <c r="M32" s="31"/>
      <c r="N32" s="82"/>
      <c r="O32" s="45"/>
    </row>
    <row r="33" spans="1:15">
      <c r="A33" s="260"/>
      <c r="B33" s="261"/>
      <c r="C33" s="261"/>
      <c r="D33" s="261"/>
      <c r="E33" s="261"/>
      <c r="F33" s="261"/>
      <c r="G33" s="183"/>
      <c r="H33" s="259"/>
      <c r="I33" s="259"/>
      <c r="J33" s="259"/>
      <c r="K33" s="84"/>
      <c r="L33" s="31"/>
      <c r="M33" s="31"/>
      <c r="N33" s="82"/>
      <c r="O33" s="45"/>
    </row>
    <row r="34" spans="1:15">
      <c r="A34" s="87"/>
      <c r="B34" s="28"/>
      <c r="C34" s="28"/>
      <c r="D34" s="28"/>
      <c r="E34" s="28"/>
      <c r="F34" s="28"/>
      <c r="G34" s="28"/>
      <c r="H34" s="259"/>
      <c r="I34" s="259"/>
      <c r="J34" s="259"/>
      <c r="K34" s="28"/>
      <c r="L34" s="31"/>
      <c r="M34" s="31"/>
      <c r="N34" s="82"/>
      <c r="O34" s="45"/>
    </row>
    <row r="35" spans="1:15">
      <c r="A35" s="263" t="s">
        <v>270</v>
      </c>
      <c r="B35" s="264"/>
      <c r="C35" s="28" t="s">
        <v>238</v>
      </c>
      <c r="D35" s="159"/>
      <c r="E35" s="107"/>
      <c r="F35" s="32"/>
      <c r="G35" s="32"/>
      <c r="H35" s="259"/>
      <c r="I35" s="259"/>
      <c r="J35" s="259"/>
      <c r="K35" s="45"/>
      <c r="L35" s="31"/>
      <c r="M35" s="31"/>
      <c r="N35" s="82"/>
      <c r="O35" s="45"/>
    </row>
    <row r="36" spans="1:15">
      <c r="A36" s="87"/>
      <c r="B36" s="28"/>
      <c r="C36" s="28"/>
      <c r="D36" s="107"/>
      <c r="E36" s="107"/>
      <c r="F36" s="32"/>
      <c r="G36" s="32"/>
      <c r="H36" s="32"/>
      <c r="I36" s="32"/>
      <c r="J36" s="32"/>
      <c r="K36" s="97"/>
      <c r="L36" s="28"/>
      <c r="M36" s="28"/>
      <c r="N36" s="79"/>
      <c r="O36" s="45"/>
    </row>
    <row r="37" spans="1:15">
      <c r="A37" s="87"/>
      <c r="B37" s="28"/>
      <c r="C37" s="28"/>
      <c r="D37" s="28"/>
      <c r="E37" s="33"/>
      <c r="F37" s="28"/>
      <c r="G37" s="28"/>
      <c r="H37" s="28"/>
      <c r="I37" s="28"/>
      <c r="J37" s="28"/>
      <c r="K37" s="28"/>
      <c r="L37" s="28"/>
      <c r="M37" s="28"/>
      <c r="N37" s="79"/>
      <c r="O37" s="45"/>
    </row>
    <row r="38" spans="1:15">
      <c r="A38" s="47"/>
      <c r="B38" s="28"/>
      <c r="C38" s="28"/>
      <c r="D38" s="45"/>
      <c r="E38" s="45"/>
      <c r="F38" s="45"/>
      <c r="G38" s="45"/>
      <c r="H38" s="45"/>
      <c r="I38" s="45"/>
      <c r="J38" s="45"/>
      <c r="K38" s="45"/>
      <c r="L38" s="28"/>
      <c r="M38" s="28"/>
      <c r="N38" s="79"/>
      <c r="O38" s="45"/>
    </row>
    <row r="39" spans="1:15">
      <c r="A39" s="89" t="s">
        <v>246</v>
      </c>
      <c r="B39" s="28"/>
      <c r="C39" s="28"/>
      <c r="D39" s="45"/>
      <c r="E39" s="45"/>
      <c r="F39" s="45"/>
      <c r="G39" s="45"/>
      <c r="H39" s="45"/>
      <c r="I39" s="45"/>
      <c r="J39" s="45"/>
      <c r="K39" s="45"/>
      <c r="L39" s="28"/>
      <c r="M39" s="28"/>
      <c r="N39" s="79"/>
      <c r="O39" s="45"/>
    </row>
    <row r="40" spans="1:15">
      <c r="A40" s="87"/>
      <c r="B40" s="28"/>
      <c r="C40" s="28"/>
      <c r="D40" s="45"/>
      <c r="E40" s="45"/>
      <c r="F40" s="32"/>
      <c r="G40" s="32"/>
      <c r="H40" s="32"/>
      <c r="I40" s="32"/>
      <c r="J40" s="32"/>
      <c r="K40" s="49"/>
      <c r="L40" s="28"/>
      <c r="M40" s="28"/>
      <c r="N40" s="79"/>
      <c r="O40" s="45"/>
    </row>
    <row r="41" spans="1:15">
      <c r="A41" s="8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79"/>
      <c r="O41" s="45"/>
    </row>
    <row r="42" spans="1:15">
      <c r="A42" s="88" t="s">
        <v>266</v>
      </c>
      <c r="B42" s="31"/>
      <c r="C42" s="31"/>
      <c r="D42" s="31"/>
      <c r="E42" s="28"/>
      <c r="F42" s="28"/>
      <c r="G42" s="28"/>
      <c r="H42" s="28"/>
      <c r="I42" s="28"/>
      <c r="J42" s="28"/>
      <c r="K42" s="28"/>
      <c r="L42" s="249"/>
      <c r="M42" s="249"/>
      <c r="N42" s="81"/>
      <c r="O42" s="45"/>
    </row>
    <row r="43" spans="1:15">
      <c r="A43" s="87"/>
      <c r="B43" s="28"/>
      <c r="C43" s="28"/>
      <c r="D43" s="28"/>
      <c r="E43" s="28"/>
      <c r="F43" s="28"/>
      <c r="G43" s="28"/>
      <c r="H43" s="140" t="s">
        <v>324</v>
      </c>
      <c r="I43" s="39"/>
      <c r="J43" s="39"/>
      <c r="K43" s="28"/>
      <c r="L43" s="45"/>
      <c r="M43" s="45"/>
      <c r="N43" s="119"/>
      <c r="O43" s="45"/>
    </row>
    <row r="44" spans="1:15" ht="12.75" customHeight="1">
      <c r="A44" s="246" t="s">
        <v>311</v>
      </c>
      <c r="B44" s="247"/>
      <c r="C44" s="247"/>
      <c r="D44" s="248"/>
      <c r="E44" s="248"/>
      <c r="F44" s="248"/>
      <c r="G44" s="188"/>
      <c r="H44" s="259" t="str">
        <f>+"El costo del embalaje por caja es de $"&amp;VALUE(D47)&amp;"."</f>
        <v>El costo del embalaje por caja es de $0.</v>
      </c>
      <c r="I44" s="259"/>
      <c r="J44" s="259"/>
      <c r="K44" s="28"/>
      <c r="L44" s="28" t="s">
        <v>220</v>
      </c>
      <c r="M44" s="28"/>
      <c r="N44" s="79"/>
      <c r="O44" s="45"/>
    </row>
    <row r="45" spans="1:15">
      <c r="A45" s="246"/>
      <c r="B45" s="247"/>
      <c r="C45" s="247"/>
      <c r="D45" s="248"/>
      <c r="E45" s="248"/>
      <c r="F45" s="248"/>
      <c r="G45" s="188"/>
      <c r="H45" s="259"/>
      <c r="I45" s="259"/>
      <c r="J45" s="259"/>
      <c r="K45" s="28"/>
      <c r="L45" s="31"/>
      <c r="M45" s="31"/>
      <c r="N45" s="82"/>
      <c r="O45" s="45"/>
    </row>
    <row r="46" spans="1:15">
      <c r="A46" s="87"/>
      <c r="B46" s="28"/>
      <c r="C46" s="28"/>
      <c r="D46" s="28"/>
      <c r="E46" s="28"/>
      <c r="F46" s="28"/>
      <c r="G46" s="28"/>
      <c r="H46" s="259"/>
      <c r="I46" s="259"/>
      <c r="J46" s="259"/>
      <c r="K46" s="28"/>
      <c r="L46" s="31"/>
      <c r="M46" s="31"/>
      <c r="N46" s="82"/>
      <c r="O46" s="45"/>
    </row>
    <row r="47" spans="1:15">
      <c r="A47" s="87" t="s">
        <v>277</v>
      </c>
      <c r="B47" s="28"/>
      <c r="C47" s="28" t="s">
        <v>221</v>
      </c>
      <c r="D47" s="131"/>
      <c r="E47" s="107"/>
      <c r="F47" s="32"/>
      <c r="G47" s="32"/>
      <c r="H47" s="259"/>
      <c r="I47" s="259"/>
      <c r="J47" s="259"/>
      <c r="K47" s="28"/>
      <c r="L47" s="31"/>
      <c r="M47" s="31"/>
      <c r="N47" s="82"/>
      <c r="O47" s="45"/>
    </row>
    <row r="48" spans="1:15">
      <c r="A48" s="87"/>
      <c r="B48" s="28"/>
      <c r="C48" s="28"/>
      <c r="D48" s="107"/>
      <c r="E48" s="107"/>
      <c r="F48" s="32"/>
      <c r="G48" s="32"/>
      <c r="H48" s="32"/>
      <c r="I48" s="32"/>
      <c r="J48" s="32"/>
      <c r="K48" s="94"/>
      <c r="L48" s="31"/>
      <c r="M48" s="31"/>
      <c r="N48" s="82"/>
      <c r="O48" s="45"/>
    </row>
    <row r="49" spans="1:15">
      <c r="A49" s="87"/>
      <c r="B49" s="28"/>
      <c r="C49" s="28"/>
      <c r="D49" s="28"/>
      <c r="E49" s="28"/>
      <c r="F49" s="28"/>
      <c r="G49" s="28"/>
      <c r="H49" s="28"/>
      <c r="I49" s="28"/>
      <c r="J49" s="28"/>
      <c r="K49" s="37"/>
      <c r="L49" s="31"/>
      <c r="M49" s="31"/>
      <c r="N49" s="82"/>
      <c r="O49" s="45"/>
    </row>
    <row r="50" spans="1:15">
      <c r="A50" s="87"/>
      <c r="B50" s="28"/>
      <c r="C50" s="28"/>
      <c r="D50" s="28"/>
      <c r="E50" s="28"/>
      <c r="F50" s="45"/>
      <c r="G50" s="45"/>
      <c r="H50" s="45"/>
      <c r="I50" s="45"/>
      <c r="J50" s="45"/>
      <c r="K50" s="45"/>
      <c r="L50" s="28"/>
      <c r="M50" s="28"/>
      <c r="N50" s="79"/>
      <c r="O50" s="45"/>
    </row>
    <row r="51" spans="1:15">
      <c r="A51" s="89" t="s">
        <v>246</v>
      </c>
      <c r="B51" s="28"/>
      <c r="C51" s="28"/>
      <c r="D51" s="28"/>
      <c r="E51" s="28"/>
      <c r="F51" s="45"/>
      <c r="G51" s="45"/>
      <c r="H51" s="45"/>
      <c r="I51" s="45"/>
      <c r="J51" s="45"/>
      <c r="K51" s="45"/>
      <c r="L51" s="28"/>
      <c r="M51" s="28"/>
      <c r="N51" s="79"/>
      <c r="O51" s="45"/>
    </row>
    <row r="52" spans="1:15">
      <c r="A52" s="8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79"/>
      <c r="O52" s="45"/>
    </row>
    <row r="53" spans="1:15">
      <c r="A53" s="8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79"/>
      <c r="O53" s="45"/>
    </row>
    <row r="54" spans="1:15" ht="15">
      <c r="A54" s="256" t="s">
        <v>305</v>
      </c>
      <c r="B54" s="257"/>
      <c r="C54" s="257"/>
      <c r="D54" s="257"/>
      <c r="E54" s="257"/>
      <c r="F54" s="257"/>
      <c r="G54" s="257"/>
      <c r="H54" s="257"/>
      <c r="I54" s="257"/>
      <c r="J54" s="257"/>
      <c r="K54" s="257"/>
      <c r="L54" s="257"/>
      <c r="M54" s="257"/>
      <c r="N54" s="258"/>
      <c r="O54" s="45"/>
    </row>
    <row r="55" spans="1:15">
      <c r="A55" s="124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6"/>
      <c r="O55" s="45"/>
    </row>
    <row r="56" spans="1:15">
      <c r="A56" s="88" t="s">
        <v>330</v>
      </c>
      <c r="B56" s="31"/>
      <c r="C56" s="31"/>
      <c r="D56" s="31"/>
      <c r="E56" s="28"/>
      <c r="F56" s="28"/>
      <c r="G56" s="28"/>
      <c r="H56" s="28"/>
      <c r="I56" s="28"/>
      <c r="J56" s="28"/>
      <c r="K56" s="28"/>
      <c r="L56" s="249"/>
      <c r="M56" s="249"/>
      <c r="N56" s="81"/>
      <c r="O56" s="45"/>
    </row>
    <row r="57" spans="1:15">
      <c r="A57" s="10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185"/>
      <c r="M57" s="185"/>
      <c r="N57" s="81"/>
      <c r="O57" s="45"/>
    </row>
    <row r="58" spans="1:15" ht="12.75" customHeight="1">
      <c r="A58" s="260" t="s">
        <v>312</v>
      </c>
      <c r="B58" s="261"/>
      <c r="C58" s="261"/>
      <c r="D58" s="262"/>
      <c r="E58" s="262"/>
      <c r="F58" s="262"/>
      <c r="G58" s="184"/>
      <c r="H58" s="184"/>
      <c r="I58" s="184"/>
      <c r="J58" s="184"/>
      <c r="K58" s="28"/>
      <c r="L58" s="28"/>
      <c r="M58" s="28"/>
      <c r="N58" s="79"/>
      <c r="O58" s="45"/>
    </row>
    <row r="59" spans="1:15">
      <c r="A59" s="260"/>
      <c r="B59" s="261"/>
      <c r="C59" s="261"/>
      <c r="D59" s="262"/>
      <c r="E59" s="262"/>
      <c r="F59" s="262"/>
      <c r="G59" s="184"/>
      <c r="H59" s="184"/>
      <c r="I59" s="184"/>
      <c r="J59" s="184"/>
      <c r="K59" s="28"/>
      <c r="L59" s="28"/>
      <c r="M59" s="28"/>
      <c r="N59" s="79"/>
      <c r="O59" s="45"/>
    </row>
    <row r="60" spans="1:15">
      <c r="A60" s="186"/>
      <c r="B60" s="187"/>
      <c r="C60" s="187"/>
      <c r="D60" s="188"/>
      <c r="E60" s="188"/>
      <c r="F60" s="188"/>
      <c r="G60" s="188"/>
      <c r="H60" s="188"/>
      <c r="I60" s="188"/>
      <c r="J60" s="188"/>
      <c r="K60" s="28"/>
      <c r="L60" s="28"/>
      <c r="M60" s="28"/>
      <c r="N60" s="79"/>
      <c r="O60" s="45"/>
    </row>
    <row r="61" spans="1:15">
      <c r="A61" s="87"/>
      <c r="B61" s="28"/>
      <c r="C61" s="28"/>
      <c r="D61" s="28"/>
      <c r="E61" s="182" t="s">
        <v>330</v>
      </c>
      <c r="F61" s="28"/>
      <c r="G61" s="28"/>
      <c r="H61" s="28"/>
      <c r="I61" s="28"/>
      <c r="J61" s="28"/>
      <c r="K61" s="28"/>
      <c r="L61" s="45"/>
      <c r="M61" s="28"/>
      <c r="N61" s="79"/>
      <c r="O61" s="45"/>
    </row>
    <row r="62" spans="1:15">
      <c r="A62" s="87"/>
      <c r="B62" s="28"/>
      <c r="C62" s="28"/>
      <c r="D62" s="28" t="s">
        <v>271</v>
      </c>
      <c r="E62" s="134"/>
      <c r="F62" s="28"/>
      <c r="G62" s="28"/>
      <c r="H62" s="28"/>
      <c r="I62" s="28"/>
      <c r="J62" s="28"/>
      <c r="K62" s="28"/>
      <c r="L62" s="28" t="s">
        <v>220</v>
      </c>
      <c r="M62" s="28"/>
      <c r="N62" s="79"/>
      <c r="O62" s="45"/>
    </row>
    <row r="63" spans="1:15">
      <c r="A63" s="87"/>
      <c r="B63" s="28"/>
      <c r="C63" s="28"/>
      <c r="D63" s="28" t="s">
        <v>272</v>
      </c>
      <c r="E63" s="134"/>
      <c r="F63" s="28"/>
      <c r="G63" s="28"/>
      <c r="H63" s="28"/>
      <c r="I63" s="28"/>
      <c r="J63" s="28"/>
      <c r="K63" s="28"/>
      <c r="L63" s="31"/>
      <c r="M63" s="31"/>
      <c r="N63" s="82"/>
      <c r="O63" s="45"/>
    </row>
    <row r="64" spans="1:15">
      <c r="A64" s="87"/>
      <c r="B64" s="28"/>
      <c r="C64" s="28"/>
      <c r="D64" s="28" t="s">
        <v>273</v>
      </c>
      <c r="E64" s="134"/>
      <c r="F64" s="28"/>
      <c r="G64" s="28"/>
      <c r="H64" s="28"/>
      <c r="I64" s="28"/>
      <c r="J64" s="28"/>
      <c r="K64" s="28"/>
      <c r="L64" s="31"/>
      <c r="M64" s="31"/>
      <c r="N64" s="82"/>
      <c r="O64" s="45"/>
    </row>
    <row r="65" spans="1:15">
      <c r="A65" s="87"/>
      <c r="B65" s="28"/>
      <c r="C65" s="28"/>
      <c r="D65" s="28" t="s">
        <v>274</v>
      </c>
      <c r="E65" s="134"/>
      <c r="F65" s="28"/>
      <c r="G65" s="28"/>
      <c r="H65" s="140" t="s">
        <v>324</v>
      </c>
      <c r="I65" s="39"/>
      <c r="J65" s="39"/>
      <c r="K65" s="28"/>
      <c r="L65" s="117"/>
      <c r="M65" s="117"/>
      <c r="N65" s="118"/>
      <c r="O65" s="45"/>
    </row>
    <row r="66" spans="1:15" ht="12.75" customHeight="1">
      <c r="A66" s="87"/>
      <c r="B66" s="28"/>
      <c r="C66" s="28"/>
      <c r="D66" s="28" t="s">
        <v>275</v>
      </c>
      <c r="E66" s="134"/>
      <c r="F66" s="28"/>
      <c r="G66" s="28"/>
      <c r="H66" s="259" t="str">
        <f>+"De las gallinas que hay en postura se han muerto un "&amp;VALUE(D69)&amp;"."</f>
        <v>De las gallinas que hay en postura se han muerto un 0.</v>
      </c>
      <c r="I66" s="259"/>
      <c r="J66" s="259"/>
      <c r="K66" s="30"/>
      <c r="L66" s="31"/>
      <c r="M66" s="31"/>
      <c r="N66" s="82"/>
      <c r="O66" s="45"/>
    </row>
    <row r="67" spans="1:15">
      <c r="A67" s="87"/>
      <c r="B67" s="28"/>
      <c r="C67" s="28"/>
      <c r="D67" s="28" t="s">
        <v>276</v>
      </c>
      <c r="E67" s="134"/>
      <c r="F67" s="28"/>
      <c r="G67" s="28"/>
      <c r="H67" s="259"/>
      <c r="I67" s="259"/>
      <c r="J67" s="259"/>
      <c r="K67" s="28"/>
      <c r="L67" s="31"/>
      <c r="M67" s="31"/>
      <c r="N67" s="82"/>
      <c r="O67" s="45"/>
    </row>
    <row r="68" spans="1:15">
      <c r="A68" s="47"/>
      <c r="B68" s="45"/>
      <c r="C68" s="45"/>
      <c r="D68" s="45"/>
      <c r="E68" s="93"/>
      <c r="F68" s="32"/>
      <c r="G68" s="32"/>
      <c r="H68" s="259"/>
      <c r="I68" s="259"/>
      <c r="J68" s="259"/>
      <c r="K68" s="45"/>
      <c r="L68" s="31"/>
      <c r="M68" s="31"/>
      <c r="N68" s="82"/>
      <c r="O68" s="45"/>
    </row>
    <row r="69" spans="1:15">
      <c r="A69" s="263" t="s">
        <v>330</v>
      </c>
      <c r="B69" s="264"/>
      <c r="C69" s="28" t="s">
        <v>221</v>
      </c>
      <c r="D69" s="135">
        <f>SUM(E62:E67)</f>
        <v>0</v>
      </c>
      <c r="E69" s="93"/>
      <c r="F69" s="32"/>
      <c r="G69" s="32"/>
      <c r="H69" s="259"/>
      <c r="I69" s="259"/>
      <c r="J69" s="259"/>
      <c r="K69" s="95"/>
      <c r="L69" s="31"/>
      <c r="M69" s="31"/>
      <c r="N69" s="82"/>
      <c r="O69" s="45"/>
    </row>
    <row r="70" spans="1:15">
      <c r="A70" s="87"/>
      <c r="B70" s="28"/>
      <c r="C70" s="28"/>
      <c r="D70" s="28"/>
      <c r="E70" s="28"/>
      <c r="F70" s="42"/>
      <c r="G70" s="42"/>
      <c r="H70" s="180"/>
      <c r="I70" s="42"/>
      <c r="J70" s="42"/>
      <c r="K70" s="28"/>
      <c r="L70" s="28"/>
      <c r="M70" s="28"/>
      <c r="N70" s="79"/>
      <c r="O70" s="45"/>
    </row>
    <row r="71" spans="1:15">
      <c r="A71" s="89" t="s">
        <v>247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79"/>
      <c r="O71" s="45"/>
    </row>
    <row r="72" spans="1:15">
      <c r="A72" s="8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79"/>
      <c r="O72" s="45"/>
    </row>
    <row r="73" spans="1:15">
      <c r="A73" s="87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79"/>
      <c r="O73" s="45"/>
    </row>
    <row r="74" spans="1:15">
      <c r="A74" s="88" t="s">
        <v>300</v>
      </c>
      <c r="B74" s="31"/>
      <c r="C74" s="31"/>
      <c r="D74" s="31"/>
      <c r="E74" s="28"/>
      <c r="F74" s="28"/>
      <c r="G74" s="28"/>
      <c r="H74" s="28"/>
      <c r="I74" s="28"/>
      <c r="J74" s="28"/>
      <c r="K74" s="28"/>
      <c r="L74" s="249"/>
      <c r="M74" s="249"/>
      <c r="N74" s="81"/>
      <c r="O74" s="45"/>
    </row>
    <row r="75" spans="1:15">
      <c r="A75" s="10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185"/>
      <c r="M75" s="185"/>
      <c r="N75" s="81"/>
      <c r="O75" s="45"/>
    </row>
    <row r="76" spans="1:15" ht="12.75" customHeight="1">
      <c r="A76" s="260" t="s">
        <v>312</v>
      </c>
      <c r="B76" s="261"/>
      <c r="C76" s="261"/>
      <c r="D76" s="262"/>
      <c r="E76" s="262"/>
      <c r="F76" s="262"/>
      <c r="G76" s="184"/>
      <c r="H76" s="184"/>
      <c r="I76" s="184"/>
      <c r="J76" s="184"/>
      <c r="K76" s="28"/>
      <c r="L76" s="28"/>
      <c r="M76" s="28"/>
      <c r="N76" s="79"/>
      <c r="O76" s="45"/>
    </row>
    <row r="77" spans="1:15">
      <c r="A77" s="260"/>
      <c r="B77" s="261"/>
      <c r="C77" s="261"/>
      <c r="D77" s="262"/>
      <c r="E77" s="262"/>
      <c r="F77" s="262"/>
      <c r="G77" s="184"/>
      <c r="H77" s="184"/>
      <c r="I77" s="184"/>
      <c r="J77" s="184"/>
      <c r="K77" s="28"/>
      <c r="L77" s="28"/>
      <c r="M77" s="28"/>
      <c r="N77" s="79"/>
      <c r="O77" s="45"/>
    </row>
    <row r="78" spans="1:15">
      <c r="A78" s="186"/>
      <c r="B78" s="187"/>
      <c r="C78" s="187"/>
      <c r="D78" s="188"/>
      <c r="E78" s="188"/>
      <c r="F78" s="188"/>
      <c r="G78" s="188"/>
      <c r="H78" s="188"/>
      <c r="I78" s="188"/>
      <c r="J78" s="188"/>
      <c r="K78" s="28"/>
      <c r="L78" s="28"/>
      <c r="M78" s="28"/>
      <c r="N78" s="79"/>
      <c r="O78" s="45"/>
    </row>
    <row r="79" spans="1:15">
      <c r="A79" s="87"/>
      <c r="B79" s="28"/>
      <c r="C79" s="28"/>
      <c r="D79" s="28"/>
      <c r="E79" s="182" t="s">
        <v>300</v>
      </c>
      <c r="F79" s="28"/>
      <c r="G79" s="28"/>
      <c r="H79" s="28"/>
      <c r="I79" s="28"/>
      <c r="J79" s="28"/>
      <c r="K79" s="28"/>
      <c r="L79" s="45"/>
      <c r="M79" s="28"/>
      <c r="N79" s="79"/>
      <c r="O79" s="45"/>
    </row>
    <row r="80" spans="1:15">
      <c r="A80" s="87"/>
      <c r="B80" s="28"/>
      <c r="C80" s="28"/>
      <c r="D80" s="28" t="s">
        <v>271</v>
      </c>
      <c r="E80" s="132"/>
      <c r="F80" s="28"/>
      <c r="G80" s="28"/>
      <c r="H80" s="28"/>
      <c r="I80" s="28"/>
      <c r="J80" s="28"/>
      <c r="K80" s="28"/>
      <c r="L80" s="28" t="s">
        <v>220</v>
      </c>
      <c r="M80" s="28"/>
      <c r="N80" s="79"/>
      <c r="O80" s="45"/>
    </row>
    <row r="81" spans="1:15">
      <c r="A81" s="87"/>
      <c r="B81" s="28"/>
      <c r="C81" s="28"/>
      <c r="D81" s="28" t="s">
        <v>272</v>
      </c>
      <c r="E81" s="132"/>
      <c r="F81" s="28"/>
      <c r="G81" s="28"/>
      <c r="H81" s="28"/>
      <c r="I81" s="28"/>
      <c r="J81" s="28"/>
      <c r="K81" s="28"/>
      <c r="L81" s="31"/>
      <c r="M81" s="31"/>
      <c r="N81" s="82"/>
      <c r="O81" s="45"/>
    </row>
    <row r="82" spans="1:15">
      <c r="A82" s="87"/>
      <c r="B82" s="28"/>
      <c r="C82" s="28"/>
      <c r="D82" s="28" t="s">
        <v>273</v>
      </c>
      <c r="E82" s="132"/>
      <c r="F82" s="28"/>
      <c r="G82" s="28"/>
      <c r="H82" s="28"/>
      <c r="I82" s="28"/>
      <c r="J82" s="28"/>
      <c r="K82" s="28"/>
      <c r="L82" s="31"/>
      <c r="M82" s="31"/>
      <c r="N82" s="82"/>
      <c r="O82" s="45"/>
    </row>
    <row r="83" spans="1:15">
      <c r="A83" s="87"/>
      <c r="B83" s="28"/>
      <c r="C83" s="28"/>
      <c r="D83" s="28" t="s">
        <v>274</v>
      </c>
      <c r="E83" s="132"/>
      <c r="F83" s="28"/>
      <c r="G83" s="28"/>
      <c r="H83" s="140" t="s">
        <v>324</v>
      </c>
      <c r="I83" s="39"/>
      <c r="J83" s="39"/>
      <c r="K83" s="28"/>
      <c r="L83" s="117"/>
      <c r="M83" s="117"/>
      <c r="N83" s="118"/>
      <c r="O83" s="45"/>
    </row>
    <row r="84" spans="1:15" ht="12.75" customHeight="1">
      <c r="A84" s="87"/>
      <c r="B84" s="28"/>
      <c r="C84" s="28"/>
      <c r="D84" s="28" t="s">
        <v>275</v>
      </c>
      <c r="E84" s="132"/>
      <c r="F84" s="28"/>
      <c r="G84" s="28"/>
      <c r="H84" s="259" t="str">
        <f>+"De las gallinas que hay en postura se han muerto un "&amp;VALUE(D87*100)&amp;"%."</f>
        <v>De las gallinas que hay en postura se han muerto un 0%.</v>
      </c>
      <c r="I84" s="259"/>
      <c r="J84" s="259"/>
      <c r="K84" s="30"/>
      <c r="L84" s="31"/>
      <c r="M84" s="31"/>
      <c r="N84" s="82"/>
      <c r="O84" s="45"/>
    </row>
    <row r="85" spans="1:15">
      <c r="A85" s="87"/>
      <c r="B85" s="28"/>
      <c r="C85" s="28"/>
      <c r="D85" s="28" t="s">
        <v>276</v>
      </c>
      <c r="E85" s="132"/>
      <c r="F85" s="28"/>
      <c r="G85" s="28"/>
      <c r="H85" s="259"/>
      <c r="I85" s="259"/>
      <c r="J85" s="259"/>
      <c r="K85" s="28"/>
      <c r="L85" s="31"/>
      <c r="M85" s="31"/>
      <c r="N85" s="82"/>
      <c r="O85" s="45"/>
    </row>
    <row r="86" spans="1:15">
      <c r="A86" s="47"/>
      <c r="B86" s="45"/>
      <c r="C86" s="45"/>
      <c r="D86" s="45"/>
      <c r="E86" s="93"/>
      <c r="F86" s="32"/>
      <c r="G86" s="32"/>
      <c r="H86" s="259"/>
      <c r="I86" s="259"/>
      <c r="J86" s="259"/>
      <c r="K86" s="45"/>
      <c r="L86" s="31"/>
      <c r="M86" s="31"/>
      <c r="N86" s="82"/>
      <c r="O86" s="45"/>
    </row>
    <row r="87" spans="1:15">
      <c r="A87" s="263" t="s">
        <v>300</v>
      </c>
      <c r="B87" s="264"/>
      <c r="C87" s="28" t="s">
        <v>221</v>
      </c>
      <c r="D87" s="133">
        <f>IF(SUM(E80:E85)=0,,AVERAGE(E80:E85))</f>
        <v>0</v>
      </c>
      <c r="E87" s="93"/>
      <c r="F87" s="32"/>
      <c r="G87" s="32"/>
      <c r="H87" s="259"/>
      <c r="I87" s="259"/>
      <c r="J87" s="259"/>
      <c r="K87" s="95"/>
      <c r="L87" s="31"/>
      <c r="M87" s="31"/>
      <c r="N87" s="82"/>
      <c r="O87" s="45"/>
    </row>
    <row r="88" spans="1:15">
      <c r="A88" s="87"/>
      <c r="B88" s="28"/>
      <c r="C88" s="28"/>
      <c r="D88" s="28"/>
      <c r="E88" s="28"/>
      <c r="F88" s="42"/>
      <c r="G88" s="42"/>
      <c r="H88" s="42"/>
      <c r="I88" s="42"/>
      <c r="J88" s="42"/>
      <c r="K88" s="28"/>
      <c r="L88" s="28"/>
      <c r="M88" s="28"/>
      <c r="N88" s="79"/>
      <c r="O88" s="45"/>
    </row>
    <row r="89" spans="1:15">
      <c r="A89" s="89" t="s">
        <v>247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79"/>
      <c r="O89" s="45"/>
    </row>
    <row r="90" spans="1:15">
      <c r="A90" s="87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79"/>
      <c r="O90" s="45"/>
    </row>
    <row r="91" spans="1:15">
      <c r="A91" s="87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79"/>
      <c r="O91" s="45"/>
    </row>
    <row r="92" spans="1:15">
      <c r="A92" s="88" t="s">
        <v>328</v>
      </c>
      <c r="B92" s="31"/>
      <c r="C92" s="31"/>
      <c r="D92" s="31"/>
      <c r="E92" s="28"/>
      <c r="F92" s="28"/>
      <c r="G92" s="28"/>
      <c r="H92" s="28"/>
      <c r="I92" s="28"/>
      <c r="J92" s="28"/>
      <c r="K92" s="28"/>
      <c r="L92" s="249"/>
      <c r="M92" s="249"/>
      <c r="N92" s="81"/>
      <c r="O92" s="45"/>
    </row>
    <row r="93" spans="1:15">
      <c r="A93" s="10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185"/>
      <c r="M93" s="185"/>
      <c r="N93" s="81"/>
      <c r="O93" s="45"/>
    </row>
    <row r="94" spans="1:15" ht="12.75" customHeight="1">
      <c r="A94" s="260" t="s">
        <v>326</v>
      </c>
      <c r="B94" s="261"/>
      <c r="C94" s="261"/>
      <c r="D94" s="262"/>
      <c r="E94" s="262"/>
      <c r="F94" s="262"/>
      <c r="G94" s="184"/>
      <c r="H94" s="184"/>
      <c r="I94" s="184"/>
      <c r="J94" s="184"/>
      <c r="K94" s="28"/>
      <c r="L94" s="28"/>
      <c r="M94" s="28"/>
      <c r="N94" s="79"/>
      <c r="O94" s="45"/>
    </row>
    <row r="95" spans="1:15">
      <c r="A95" s="260"/>
      <c r="B95" s="261"/>
      <c r="C95" s="261"/>
      <c r="D95" s="262"/>
      <c r="E95" s="262"/>
      <c r="F95" s="262"/>
      <c r="G95" s="184"/>
      <c r="H95" s="184"/>
      <c r="I95" s="184"/>
      <c r="J95" s="184"/>
      <c r="K95" s="28"/>
      <c r="L95" s="28"/>
      <c r="M95" s="28"/>
      <c r="N95" s="79"/>
      <c r="O95" s="45"/>
    </row>
    <row r="96" spans="1:15">
      <c r="A96" s="186"/>
      <c r="B96" s="187"/>
      <c r="C96" s="187"/>
      <c r="D96" s="188"/>
      <c r="E96" s="188"/>
      <c r="F96" s="188"/>
      <c r="G96" s="188"/>
      <c r="H96" s="188"/>
      <c r="I96" s="188"/>
      <c r="J96" s="188"/>
      <c r="K96" s="28"/>
      <c r="L96" s="28"/>
      <c r="M96" s="28"/>
      <c r="N96" s="79"/>
      <c r="O96" s="45"/>
    </row>
    <row r="97" spans="1:15">
      <c r="A97" s="87"/>
      <c r="B97" s="28"/>
      <c r="C97" s="28"/>
      <c r="D97" s="28"/>
      <c r="E97" s="182" t="s">
        <v>327</v>
      </c>
      <c r="F97" s="28"/>
      <c r="G97" s="28"/>
      <c r="H97" s="28"/>
      <c r="I97" s="28"/>
      <c r="J97" s="28"/>
      <c r="K97" s="28"/>
      <c r="L97" s="45"/>
      <c r="M97" s="28"/>
      <c r="N97" s="79"/>
      <c r="O97" s="45"/>
    </row>
    <row r="98" spans="1:15">
      <c r="A98" s="87"/>
      <c r="B98" s="28"/>
      <c r="C98" s="28"/>
      <c r="D98" s="28" t="s">
        <v>271</v>
      </c>
      <c r="E98" s="137"/>
      <c r="F98" s="28"/>
      <c r="G98" s="28"/>
      <c r="H98" s="28"/>
      <c r="I98" s="28"/>
      <c r="J98" s="28"/>
      <c r="K98" s="28"/>
      <c r="L98" s="28" t="s">
        <v>220</v>
      </c>
      <c r="M98" s="28"/>
      <c r="N98" s="79"/>
      <c r="O98" s="45"/>
    </row>
    <row r="99" spans="1:15">
      <c r="A99" s="87"/>
      <c r="B99" s="28"/>
      <c r="C99" s="28"/>
      <c r="D99" s="28" t="s">
        <v>272</v>
      </c>
      <c r="E99" s="137"/>
      <c r="F99" s="28"/>
      <c r="G99" s="28"/>
      <c r="H99" s="28"/>
      <c r="I99" s="28"/>
      <c r="J99" s="28"/>
      <c r="K99" s="28"/>
      <c r="L99" s="31"/>
      <c r="M99" s="31"/>
      <c r="N99" s="82"/>
      <c r="O99" s="45"/>
    </row>
    <row r="100" spans="1:15">
      <c r="A100" s="87"/>
      <c r="B100" s="28"/>
      <c r="C100" s="28"/>
      <c r="D100" s="28" t="s">
        <v>273</v>
      </c>
      <c r="E100" s="137"/>
      <c r="F100" s="28"/>
      <c r="G100" s="28"/>
      <c r="H100" s="28"/>
      <c r="I100" s="28"/>
      <c r="J100" s="28"/>
      <c r="K100" s="28"/>
      <c r="L100" s="31"/>
      <c r="M100" s="31"/>
      <c r="N100" s="82"/>
      <c r="O100" s="45"/>
    </row>
    <row r="101" spans="1:15">
      <c r="A101" s="87"/>
      <c r="B101" s="28"/>
      <c r="C101" s="28"/>
      <c r="D101" s="28" t="s">
        <v>274</v>
      </c>
      <c r="E101" s="137"/>
      <c r="F101" s="28"/>
      <c r="G101" s="28"/>
      <c r="H101" s="140" t="s">
        <v>324</v>
      </c>
      <c r="I101" s="39"/>
      <c r="J101" s="39"/>
      <c r="K101" s="28"/>
      <c r="L101" s="117"/>
      <c r="M101" s="117"/>
      <c r="N101" s="118"/>
      <c r="O101" s="45"/>
    </row>
    <row r="102" spans="1:15" ht="12.75" customHeight="1">
      <c r="A102" s="87"/>
      <c r="B102" s="28"/>
      <c r="C102" s="28"/>
      <c r="D102" s="28" t="s">
        <v>275</v>
      </c>
      <c r="E102" s="137"/>
      <c r="F102" s="28"/>
      <c r="G102" s="28"/>
      <c r="H102" s="259" t="str">
        <f>+"El costo invertido a las gallinas muertas fue de  $"&amp;VALUE(D105)&amp;"."</f>
        <v>El costo invertido a las gallinas muertas fue de  $0.</v>
      </c>
      <c r="I102" s="259"/>
      <c r="J102" s="259"/>
      <c r="K102" s="30"/>
      <c r="L102" s="31"/>
      <c r="M102" s="31"/>
      <c r="N102" s="82"/>
      <c r="O102" s="45"/>
    </row>
    <row r="103" spans="1:15">
      <c r="A103" s="87"/>
      <c r="B103" s="28"/>
      <c r="C103" s="28"/>
      <c r="D103" s="28" t="s">
        <v>276</v>
      </c>
      <c r="E103" s="137"/>
      <c r="F103" s="28"/>
      <c r="G103" s="28"/>
      <c r="H103" s="259"/>
      <c r="I103" s="259"/>
      <c r="J103" s="259"/>
      <c r="K103" s="28"/>
      <c r="L103" s="31"/>
      <c r="M103" s="31"/>
      <c r="N103" s="82"/>
      <c r="O103" s="45"/>
    </row>
    <row r="104" spans="1:15">
      <c r="A104" s="47"/>
      <c r="B104" s="45"/>
      <c r="C104" s="45"/>
      <c r="D104" s="45"/>
      <c r="E104" s="93"/>
      <c r="F104" s="32"/>
      <c r="G104" s="32"/>
      <c r="H104" s="259"/>
      <c r="I104" s="259"/>
      <c r="J104" s="259"/>
      <c r="K104" s="45"/>
      <c r="L104" s="31"/>
      <c r="M104" s="31"/>
      <c r="N104" s="82"/>
      <c r="O104" s="45"/>
    </row>
    <row r="105" spans="1:15">
      <c r="A105" s="263" t="s">
        <v>327</v>
      </c>
      <c r="B105" s="264"/>
      <c r="C105" s="28" t="s">
        <v>221</v>
      </c>
      <c r="D105" s="136">
        <f>SUM(E98:E103)</f>
        <v>0</v>
      </c>
      <c r="E105" s="93"/>
      <c r="F105" s="32"/>
      <c r="G105" s="32"/>
      <c r="H105" s="259"/>
      <c r="I105" s="259"/>
      <c r="J105" s="259"/>
      <c r="K105" s="95"/>
      <c r="L105" s="31"/>
      <c r="M105" s="31"/>
      <c r="N105" s="82"/>
      <c r="O105" s="45"/>
    </row>
    <row r="106" spans="1:15">
      <c r="A106" s="87"/>
      <c r="B106" s="28"/>
      <c r="C106" s="28"/>
      <c r="D106" s="28"/>
      <c r="E106" s="28"/>
      <c r="F106" s="42"/>
      <c r="G106" s="42"/>
      <c r="H106" s="42"/>
      <c r="I106" s="42"/>
      <c r="J106" s="42"/>
      <c r="K106" s="28"/>
      <c r="L106" s="28"/>
      <c r="M106" s="28"/>
      <c r="N106" s="79"/>
      <c r="O106" s="45"/>
    </row>
    <row r="107" spans="1:15">
      <c r="A107" s="89" t="s">
        <v>247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79"/>
      <c r="O107" s="45"/>
    </row>
    <row r="108" spans="1:15">
      <c r="A108" s="8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79"/>
      <c r="O108" s="45"/>
    </row>
    <row r="109" spans="1:15">
      <c r="A109" s="87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79"/>
      <c r="O109" s="45"/>
    </row>
    <row r="110" spans="1:15">
      <c r="A110" s="88" t="s">
        <v>263</v>
      </c>
      <c r="B110" s="31"/>
      <c r="C110" s="31"/>
      <c r="D110" s="31"/>
      <c r="E110" s="28"/>
      <c r="F110" s="28"/>
      <c r="G110" s="28"/>
      <c r="H110" s="28"/>
      <c r="I110" s="28"/>
      <c r="J110" s="28"/>
      <c r="K110" s="28"/>
      <c r="L110" s="249"/>
      <c r="M110" s="249"/>
      <c r="N110" s="81"/>
      <c r="O110" s="45"/>
    </row>
    <row r="111" spans="1:15">
      <c r="A111" s="10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185"/>
      <c r="M111" s="185"/>
      <c r="N111" s="81"/>
      <c r="O111" s="45"/>
    </row>
    <row r="112" spans="1:15" ht="12.75" customHeight="1">
      <c r="A112" s="260" t="s">
        <v>313</v>
      </c>
      <c r="B112" s="261"/>
      <c r="C112" s="261"/>
      <c r="D112" s="262"/>
      <c r="E112" s="262"/>
      <c r="F112" s="262"/>
      <c r="G112" s="184"/>
      <c r="H112" s="184"/>
      <c r="I112" s="184"/>
      <c r="J112" s="184"/>
      <c r="K112" s="28"/>
      <c r="L112" s="28"/>
      <c r="M112" s="28"/>
      <c r="N112" s="79"/>
      <c r="O112" s="45"/>
    </row>
    <row r="113" spans="1:15">
      <c r="A113" s="260"/>
      <c r="B113" s="261"/>
      <c r="C113" s="261"/>
      <c r="D113" s="262"/>
      <c r="E113" s="262"/>
      <c r="F113" s="262"/>
      <c r="G113" s="184"/>
      <c r="H113" s="184"/>
      <c r="I113" s="184"/>
      <c r="J113" s="184"/>
      <c r="K113" s="28"/>
      <c r="L113" s="28"/>
      <c r="M113" s="28"/>
      <c r="N113" s="79"/>
      <c r="O113" s="45"/>
    </row>
    <row r="114" spans="1:15">
      <c r="A114" s="186"/>
      <c r="B114" s="187"/>
      <c r="C114" s="187"/>
      <c r="D114" s="188"/>
      <c r="E114" s="188"/>
      <c r="F114" s="188"/>
      <c r="G114" s="188"/>
      <c r="H114" s="188"/>
      <c r="I114" s="188"/>
      <c r="J114" s="188"/>
      <c r="K114" s="28"/>
      <c r="L114" s="28"/>
      <c r="M114" s="28"/>
      <c r="N114" s="79"/>
      <c r="O114" s="45"/>
    </row>
    <row r="115" spans="1:15">
      <c r="A115" s="87"/>
      <c r="B115" s="28"/>
      <c r="C115" s="28"/>
      <c r="D115" s="28"/>
      <c r="E115" s="28" t="s">
        <v>301</v>
      </c>
      <c r="F115" s="28"/>
      <c r="G115" s="28"/>
      <c r="H115" s="28"/>
      <c r="I115" s="28"/>
      <c r="J115" s="28"/>
      <c r="K115" s="28"/>
      <c r="L115" s="28"/>
      <c r="M115" s="28"/>
      <c r="N115" s="79"/>
      <c r="O115" s="45"/>
    </row>
    <row r="116" spans="1:15">
      <c r="A116" s="87"/>
      <c r="B116" s="28"/>
      <c r="C116" s="28"/>
      <c r="D116" s="28" t="s">
        <v>271</v>
      </c>
      <c r="E116" s="134"/>
      <c r="F116" s="28"/>
      <c r="G116" s="28"/>
      <c r="H116" s="28"/>
      <c r="I116" s="28"/>
      <c r="J116" s="28"/>
      <c r="K116" s="28"/>
      <c r="L116" s="28"/>
      <c r="M116" s="28"/>
      <c r="N116" s="79"/>
      <c r="O116" s="45"/>
    </row>
    <row r="117" spans="1:15">
      <c r="A117" s="87"/>
      <c r="B117" s="28"/>
      <c r="C117" s="28"/>
      <c r="D117" s="28" t="s">
        <v>272</v>
      </c>
      <c r="E117" s="134"/>
      <c r="F117" s="28"/>
      <c r="G117" s="28"/>
      <c r="H117" s="28"/>
      <c r="I117" s="28"/>
      <c r="J117" s="28"/>
      <c r="K117" s="28"/>
      <c r="L117" s="28" t="s">
        <v>220</v>
      </c>
      <c r="M117" s="28"/>
      <c r="N117" s="79"/>
      <c r="O117" s="45"/>
    </row>
    <row r="118" spans="1:15">
      <c r="A118" s="87"/>
      <c r="B118" s="28"/>
      <c r="C118" s="28"/>
      <c r="D118" s="28" t="s">
        <v>273</v>
      </c>
      <c r="E118" s="134"/>
      <c r="F118" s="28"/>
      <c r="G118" s="28"/>
      <c r="H118" s="28"/>
      <c r="I118" s="28"/>
      <c r="J118" s="28"/>
      <c r="K118" s="28"/>
      <c r="L118" s="31"/>
      <c r="M118" s="31"/>
      <c r="N118" s="82"/>
      <c r="O118" s="45"/>
    </row>
    <row r="119" spans="1:15">
      <c r="A119" s="87"/>
      <c r="B119" s="28"/>
      <c r="C119" s="28"/>
      <c r="D119" s="28" t="s">
        <v>274</v>
      </c>
      <c r="E119" s="134"/>
      <c r="F119" s="28"/>
      <c r="G119" s="28"/>
      <c r="H119" s="140" t="s">
        <v>324</v>
      </c>
      <c r="I119" s="39"/>
      <c r="J119" s="39"/>
      <c r="K119" s="28"/>
      <c r="L119" s="31"/>
      <c r="M119" s="31"/>
      <c r="N119" s="82"/>
      <c r="O119" s="45"/>
    </row>
    <row r="120" spans="1:15" ht="12.75" customHeight="1">
      <c r="A120" s="87"/>
      <c r="B120" s="28"/>
      <c r="C120" s="28"/>
      <c r="D120" s="28" t="s">
        <v>275</v>
      </c>
      <c r="E120" s="134"/>
      <c r="F120" s="28"/>
      <c r="G120" s="28"/>
      <c r="H120" s="259" t="str">
        <f>+"El porcentaje de postura es de "&amp;VALUE(D123)&amp;"  huevos al día por gallina."</f>
        <v>El porcentaje de postura es de 0  huevos al día por gallina.</v>
      </c>
      <c r="I120" s="259"/>
      <c r="J120" s="259"/>
      <c r="K120" s="30"/>
      <c r="L120" s="31"/>
      <c r="M120" s="31"/>
      <c r="N120" s="82"/>
      <c r="O120" s="45"/>
    </row>
    <row r="121" spans="1:15">
      <c r="A121" s="87"/>
      <c r="B121" s="28"/>
      <c r="C121" s="28"/>
      <c r="D121" s="28" t="s">
        <v>276</v>
      </c>
      <c r="E121" s="134"/>
      <c r="F121" s="28"/>
      <c r="G121" s="28"/>
      <c r="H121" s="259"/>
      <c r="I121" s="259"/>
      <c r="J121" s="259"/>
      <c r="K121" s="28"/>
      <c r="L121" s="31"/>
      <c r="M121" s="31"/>
      <c r="N121" s="82"/>
      <c r="O121" s="45"/>
    </row>
    <row r="122" spans="1:15">
      <c r="A122" s="47"/>
      <c r="B122" s="45"/>
      <c r="C122" s="45"/>
      <c r="D122" s="93"/>
      <c r="E122" s="93"/>
      <c r="F122" s="32"/>
      <c r="G122" s="32"/>
      <c r="H122" s="259"/>
      <c r="I122" s="259"/>
      <c r="J122" s="259"/>
      <c r="K122" s="45"/>
      <c r="L122" s="31"/>
      <c r="M122" s="31"/>
      <c r="N122" s="82"/>
      <c r="O122" s="45"/>
    </row>
    <row r="123" spans="1:15">
      <c r="A123" s="263" t="s">
        <v>263</v>
      </c>
      <c r="B123" s="264"/>
      <c r="C123" s="28" t="s">
        <v>221</v>
      </c>
      <c r="D123" s="135">
        <f>IF(SUM(E116:E121)=0,,AVERAGE(E116:E121))</f>
        <v>0</v>
      </c>
      <c r="E123" s="93"/>
      <c r="F123" s="32"/>
      <c r="G123" s="32"/>
      <c r="H123" s="259"/>
      <c r="I123" s="259"/>
      <c r="J123" s="259"/>
      <c r="K123" s="96"/>
      <c r="L123" s="31"/>
      <c r="M123" s="31"/>
      <c r="N123" s="82"/>
      <c r="O123" s="45"/>
    </row>
    <row r="124" spans="1:15">
      <c r="A124" s="87"/>
      <c r="B124" s="28"/>
      <c r="C124" s="28"/>
      <c r="D124" s="28"/>
      <c r="E124" s="28"/>
      <c r="F124" s="42"/>
      <c r="G124" s="42"/>
      <c r="H124" s="42"/>
      <c r="I124" s="42"/>
      <c r="J124" s="42"/>
      <c r="K124" s="28"/>
      <c r="L124" s="28"/>
      <c r="M124" s="28"/>
      <c r="N124" s="79"/>
      <c r="O124" s="45"/>
    </row>
    <row r="125" spans="1:15">
      <c r="A125" s="89" t="s">
        <v>247</v>
      </c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79"/>
      <c r="O125" s="45"/>
    </row>
    <row r="126" spans="1:15">
      <c r="A126" s="87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79"/>
      <c r="O126" s="45"/>
    </row>
    <row r="127" spans="1:15">
      <c r="A127" s="87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79"/>
      <c r="O127" s="45"/>
    </row>
    <row r="128" spans="1:15">
      <c r="A128" s="88" t="s">
        <v>283</v>
      </c>
      <c r="B128" s="31"/>
      <c r="C128" s="31"/>
      <c r="D128" s="31"/>
      <c r="E128" s="28"/>
      <c r="F128" s="28"/>
      <c r="G128" s="28"/>
      <c r="H128" s="28"/>
      <c r="I128" s="28"/>
      <c r="J128" s="28"/>
      <c r="K128" s="28"/>
      <c r="L128" s="249"/>
      <c r="M128" s="249"/>
      <c r="N128" s="81"/>
      <c r="O128" s="45"/>
    </row>
    <row r="129" spans="1:15">
      <c r="A129" s="87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45"/>
      <c r="M129" s="45"/>
      <c r="N129" s="119"/>
      <c r="O129" s="45"/>
    </row>
    <row r="130" spans="1:15" ht="12.75" customHeight="1">
      <c r="A130" s="260" t="s">
        <v>314</v>
      </c>
      <c r="B130" s="261"/>
      <c r="C130" s="261"/>
      <c r="D130" s="262"/>
      <c r="E130" s="262"/>
      <c r="F130" s="262"/>
      <c r="G130" s="184"/>
      <c r="H130" s="184"/>
      <c r="I130" s="184"/>
      <c r="J130" s="184"/>
      <c r="K130" s="28"/>
      <c r="L130" s="45"/>
      <c r="M130" s="45"/>
      <c r="N130" s="119"/>
      <c r="O130" s="45"/>
    </row>
    <row r="131" spans="1:15" ht="12.75" customHeight="1">
      <c r="A131" s="260"/>
      <c r="B131" s="261"/>
      <c r="C131" s="261"/>
      <c r="D131" s="262"/>
      <c r="E131" s="262"/>
      <c r="F131" s="262"/>
      <c r="G131" s="184"/>
      <c r="H131" s="184"/>
      <c r="I131" s="184"/>
      <c r="J131" s="184"/>
      <c r="K131" s="28"/>
      <c r="L131" s="45"/>
      <c r="M131" s="45"/>
      <c r="N131" s="119"/>
      <c r="O131" s="45"/>
    </row>
    <row r="132" spans="1:15">
      <c r="A132" s="186"/>
      <c r="B132" s="187"/>
      <c r="C132" s="187"/>
      <c r="D132" s="188"/>
      <c r="E132" s="188"/>
      <c r="F132" s="188"/>
      <c r="G132" s="188"/>
      <c r="H132" s="188"/>
      <c r="I132" s="188"/>
      <c r="J132" s="188"/>
      <c r="K132" s="28"/>
      <c r="L132" s="45"/>
      <c r="M132" s="45"/>
      <c r="N132" s="119"/>
      <c r="O132" s="45"/>
    </row>
    <row r="133" spans="1:15">
      <c r="A133" s="186"/>
      <c r="B133" s="187"/>
      <c r="C133" s="187"/>
      <c r="D133" s="28"/>
      <c r="E133" s="28" t="s">
        <v>331</v>
      </c>
      <c r="F133" s="188"/>
      <c r="G133" s="188"/>
      <c r="H133" s="188"/>
      <c r="I133" s="188"/>
      <c r="J133" s="188"/>
      <c r="K133" s="28"/>
      <c r="L133" s="45"/>
      <c r="M133" s="45"/>
      <c r="N133" s="119"/>
      <c r="O133" s="45"/>
    </row>
    <row r="134" spans="1:15">
      <c r="A134" s="186"/>
      <c r="B134" s="187"/>
      <c r="C134" s="187"/>
      <c r="D134" s="28" t="s">
        <v>271</v>
      </c>
      <c r="E134" s="134"/>
      <c r="F134" s="188"/>
      <c r="G134" s="188"/>
      <c r="H134" s="188"/>
      <c r="I134" s="188"/>
      <c r="J134" s="188"/>
      <c r="K134" s="28"/>
      <c r="L134" s="45"/>
      <c r="M134" s="45"/>
      <c r="N134" s="119"/>
      <c r="O134" s="45"/>
    </row>
    <row r="135" spans="1:15">
      <c r="A135" s="186"/>
      <c r="B135" s="187"/>
      <c r="C135" s="187"/>
      <c r="D135" s="28" t="s">
        <v>272</v>
      </c>
      <c r="E135" s="134"/>
      <c r="F135" s="188"/>
      <c r="G135" s="188"/>
      <c r="H135" s="188"/>
      <c r="I135" s="188"/>
      <c r="J135" s="188"/>
      <c r="K135" s="28"/>
      <c r="L135" s="28" t="s">
        <v>220</v>
      </c>
      <c r="M135" s="28"/>
      <c r="N135" s="79"/>
      <c r="O135" s="45"/>
    </row>
    <row r="136" spans="1:15">
      <c r="A136" s="186"/>
      <c r="B136" s="187"/>
      <c r="C136" s="187"/>
      <c r="D136" s="28" t="s">
        <v>273</v>
      </c>
      <c r="E136" s="134"/>
      <c r="F136" s="188"/>
      <c r="G136" s="188"/>
      <c r="H136" s="188"/>
      <c r="I136" s="188"/>
      <c r="J136" s="188"/>
      <c r="K136" s="28"/>
      <c r="L136" s="31"/>
      <c r="M136" s="31"/>
      <c r="N136" s="82"/>
      <c r="O136" s="45"/>
    </row>
    <row r="137" spans="1:15">
      <c r="A137" s="186"/>
      <c r="B137" s="187"/>
      <c r="C137" s="187"/>
      <c r="D137" s="28" t="s">
        <v>274</v>
      </c>
      <c r="E137" s="134"/>
      <c r="F137" s="188"/>
      <c r="G137" s="188"/>
      <c r="H137" s="140" t="s">
        <v>324</v>
      </c>
      <c r="I137" s="39"/>
      <c r="J137" s="39"/>
      <c r="K137" s="28"/>
      <c r="L137" s="31"/>
      <c r="M137" s="31"/>
      <c r="N137" s="82"/>
      <c r="O137" s="45"/>
    </row>
    <row r="138" spans="1:15" ht="12.75" customHeight="1">
      <c r="A138" s="186"/>
      <c r="B138" s="187"/>
      <c r="C138" s="187"/>
      <c r="D138" s="28" t="s">
        <v>275</v>
      </c>
      <c r="E138" s="134"/>
      <c r="F138" s="188"/>
      <c r="G138" s="188"/>
      <c r="H138" s="259" t="str">
        <f>+"El peso en promedio de una caja recolectada es de "&amp;VALUE(D141)&amp;" KG."</f>
        <v>El peso en promedio de una caja recolectada es de 0 KG.</v>
      </c>
      <c r="I138" s="259"/>
      <c r="J138" s="259"/>
      <c r="K138" s="28"/>
      <c r="L138" s="31"/>
      <c r="M138" s="31"/>
      <c r="N138" s="82"/>
      <c r="O138" s="45"/>
    </row>
    <row r="139" spans="1:15" ht="12.75" customHeight="1">
      <c r="A139" s="186"/>
      <c r="B139" s="187"/>
      <c r="C139" s="187"/>
      <c r="D139" s="28" t="s">
        <v>276</v>
      </c>
      <c r="E139" s="134"/>
      <c r="F139" s="188"/>
      <c r="G139" s="188"/>
      <c r="H139" s="259"/>
      <c r="I139" s="259"/>
      <c r="J139" s="259"/>
      <c r="K139" s="28"/>
      <c r="L139" s="31"/>
      <c r="M139" s="31"/>
      <c r="N139" s="82"/>
      <c r="O139" s="45"/>
    </row>
    <row r="140" spans="1:15">
      <c r="A140" s="186"/>
      <c r="B140" s="187"/>
      <c r="C140" s="187"/>
      <c r="D140" s="188"/>
      <c r="E140" s="188"/>
      <c r="F140" s="188"/>
      <c r="G140" s="188"/>
      <c r="H140" s="259"/>
      <c r="I140" s="259"/>
      <c r="J140" s="259"/>
      <c r="K140" s="28"/>
      <c r="L140" s="31"/>
      <c r="M140" s="31"/>
      <c r="N140" s="82"/>
      <c r="O140" s="45"/>
    </row>
    <row r="141" spans="1:15">
      <c r="A141" s="263" t="s">
        <v>293</v>
      </c>
      <c r="B141" s="264"/>
      <c r="C141" s="28" t="s">
        <v>221</v>
      </c>
      <c r="D141" s="135">
        <f>IF(SUM(E134:E139)=0,,AVERAGE(E134:E139))</f>
        <v>0</v>
      </c>
      <c r="E141" s="93"/>
      <c r="F141" s="32"/>
      <c r="G141" s="32"/>
      <c r="H141" s="259"/>
      <c r="I141" s="259"/>
      <c r="J141" s="259"/>
      <c r="K141" s="104"/>
      <c r="L141" s="31"/>
      <c r="M141" s="31"/>
      <c r="N141" s="82"/>
      <c r="O141" s="45"/>
    </row>
    <row r="142" spans="1:15">
      <c r="A142" s="87"/>
      <c r="B142" s="28"/>
      <c r="C142" s="28"/>
      <c r="D142" s="93"/>
      <c r="E142" s="93"/>
      <c r="F142" s="32"/>
      <c r="G142" s="32"/>
      <c r="H142" s="32"/>
      <c r="I142" s="32"/>
      <c r="J142" s="32"/>
      <c r="K142" s="109"/>
      <c r="L142" s="28"/>
      <c r="M142" s="28"/>
      <c r="N142" s="79"/>
      <c r="O142" s="45"/>
    </row>
    <row r="143" spans="1:15">
      <c r="A143" s="87"/>
      <c r="B143" s="28"/>
      <c r="C143" s="28"/>
      <c r="D143" s="78"/>
      <c r="E143" s="182"/>
      <c r="F143" s="78"/>
      <c r="G143" s="78"/>
      <c r="H143" s="78"/>
      <c r="I143" s="78"/>
      <c r="J143" s="78"/>
      <c r="K143" s="110"/>
      <c r="L143" s="28"/>
      <c r="M143" s="28"/>
      <c r="N143" s="79"/>
      <c r="O143" s="45"/>
    </row>
    <row r="144" spans="1:15">
      <c r="A144" s="89" t="s">
        <v>246</v>
      </c>
      <c r="B144" s="28"/>
      <c r="C144" s="28"/>
      <c r="D144" s="28"/>
      <c r="E144" s="28"/>
      <c r="F144" s="78"/>
      <c r="G144" s="78"/>
      <c r="H144" s="78"/>
      <c r="I144" s="78"/>
      <c r="J144" s="78"/>
      <c r="K144" s="28"/>
      <c r="L144" s="28"/>
      <c r="M144" s="28"/>
      <c r="N144" s="79"/>
      <c r="O144" s="45"/>
    </row>
    <row r="145" spans="1:15">
      <c r="A145" s="87"/>
      <c r="B145" s="28"/>
      <c r="C145" s="28"/>
      <c r="D145" s="28"/>
      <c r="E145" s="28"/>
      <c r="F145" s="78"/>
      <c r="G145" s="78"/>
      <c r="H145" s="78"/>
      <c r="I145" s="78"/>
      <c r="J145" s="78"/>
      <c r="K145" s="77"/>
      <c r="L145" s="28"/>
      <c r="M145" s="28"/>
      <c r="N145" s="79"/>
      <c r="O145" s="45"/>
    </row>
    <row r="146" spans="1:15">
      <c r="A146" s="87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79"/>
      <c r="O146" s="45"/>
    </row>
    <row r="147" spans="1:15">
      <c r="A147" s="88" t="s">
        <v>282</v>
      </c>
      <c r="B147" s="31"/>
      <c r="C147" s="31"/>
      <c r="D147" s="31"/>
      <c r="E147" s="28"/>
      <c r="F147" s="28"/>
      <c r="G147" s="28"/>
      <c r="H147" s="28"/>
      <c r="I147" s="28"/>
      <c r="J147" s="28"/>
      <c r="K147" s="28"/>
      <c r="L147" s="28"/>
      <c r="M147" s="28"/>
      <c r="N147" s="79"/>
      <c r="O147" s="45"/>
    </row>
    <row r="148" spans="1:15">
      <c r="A148" s="10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79"/>
      <c r="O148" s="45"/>
    </row>
    <row r="149" spans="1:15" ht="12.75" customHeight="1">
      <c r="A149" s="246" t="s">
        <v>315</v>
      </c>
      <c r="B149" s="247"/>
      <c r="C149" s="247"/>
      <c r="D149" s="248"/>
      <c r="E149" s="248"/>
      <c r="F149" s="248"/>
      <c r="G149" s="188"/>
      <c r="H149" s="188"/>
      <c r="I149" s="188"/>
      <c r="J149" s="188"/>
      <c r="K149" s="28"/>
      <c r="L149" s="28"/>
      <c r="M149" s="28"/>
      <c r="N149" s="79"/>
      <c r="O149" s="45"/>
    </row>
    <row r="150" spans="1:15">
      <c r="A150" s="246"/>
      <c r="B150" s="247"/>
      <c r="C150" s="247"/>
      <c r="D150" s="248"/>
      <c r="E150" s="248"/>
      <c r="F150" s="248"/>
      <c r="G150" s="188"/>
      <c r="H150" s="188"/>
      <c r="I150" s="188"/>
      <c r="J150" s="188"/>
      <c r="K150" s="28"/>
      <c r="L150" s="28"/>
      <c r="M150" s="28"/>
      <c r="N150" s="79"/>
      <c r="O150" s="45"/>
    </row>
    <row r="151" spans="1:15" ht="12.75" customHeight="1">
      <c r="A151" s="186"/>
      <c r="B151" s="187"/>
      <c r="C151" s="187"/>
      <c r="D151" s="188"/>
      <c r="E151" s="188"/>
      <c r="F151" s="188"/>
      <c r="G151" s="188"/>
      <c r="H151" s="188"/>
      <c r="I151" s="188"/>
      <c r="J151" s="188"/>
      <c r="K151" s="28"/>
      <c r="L151" s="28"/>
      <c r="M151" s="28"/>
      <c r="N151" s="79"/>
      <c r="O151" s="45"/>
    </row>
    <row r="152" spans="1:15">
      <c r="A152" s="87"/>
      <c r="B152" s="28"/>
      <c r="C152" s="28"/>
      <c r="D152" s="28"/>
      <c r="E152" s="138" t="s">
        <v>281</v>
      </c>
      <c r="F152" s="28"/>
      <c r="G152" s="28"/>
      <c r="H152" s="28"/>
      <c r="I152" s="28"/>
      <c r="J152" s="28"/>
      <c r="K152" s="28"/>
      <c r="L152" s="28"/>
      <c r="M152" s="28"/>
      <c r="N152" s="79"/>
      <c r="O152" s="45"/>
    </row>
    <row r="153" spans="1:15">
      <c r="A153" s="87"/>
      <c r="B153" s="28"/>
      <c r="C153" s="28"/>
      <c r="D153" s="28" t="s">
        <v>271</v>
      </c>
      <c r="E153" s="134"/>
      <c r="F153" s="28"/>
      <c r="G153" s="28"/>
      <c r="H153" s="28"/>
      <c r="I153" s="28"/>
      <c r="J153" s="28"/>
      <c r="K153" s="28"/>
      <c r="L153" s="28"/>
      <c r="M153" s="28"/>
      <c r="N153" s="79"/>
      <c r="O153" s="45"/>
    </row>
    <row r="154" spans="1:15">
      <c r="A154" s="87"/>
      <c r="B154" s="28"/>
      <c r="C154" s="28"/>
      <c r="D154" s="28" t="s">
        <v>272</v>
      </c>
      <c r="E154" s="134"/>
      <c r="F154" s="28"/>
      <c r="G154" s="28"/>
      <c r="H154" s="28"/>
      <c r="I154" s="28"/>
      <c r="J154" s="28"/>
      <c r="K154" s="28"/>
      <c r="L154" s="28"/>
      <c r="M154" s="28"/>
      <c r="N154" s="79"/>
      <c r="O154" s="45"/>
    </row>
    <row r="155" spans="1:15">
      <c r="A155" s="87"/>
      <c r="B155" s="28"/>
      <c r="C155" s="28"/>
      <c r="D155" s="28" t="s">
        <v>273</v>
      </c>
      <c r="E155" s="134"/>
      <c r="F155" s="28"/>
      <c r="G155" s="28"/>
      <c r="H155" s="28"/>
      <c r="I155" s="28"/>
      <c r="J155" s="28"/>
      <c r="K155" s="28"/>
      <c r="L155" s="28"/>
      <c r="M155" s="28"/>
      <c r="N155" s="79"/>
      <c r="O155" s="45"/>
    </row>
    <row r="156" spans="1:15">
      <c r="A156" s="87"/>
      <c r="B156" s="28"/>
      <c r="C156" s="28"/>
      <c r="D156" s="28" t="s">
        <v>274</v>
      </c>
      <c r="E156" s="134"/>
      <c r="F156" s="28"/>
      <c r="G156" s="28"/>
      <c r="H156" s="140" t="s">
        <v>324</v>
      </c>
      <c r="I156" s="39"/>
      <c r="J156" s="39"/>
      <c r="K156" s="28"/>
      <c r="L156" s="28" t="s">
        <v>220</v>
      </c>
      <c r="M156" s="28"/>
      <c r="N156" s="79"/>
      <c r="O156" s="45"/>
    </row>
    <row r="157" spans="1:15" ht="12.75" customHeight="1">
      <c r="A157" s="87"/>
      <c r="B157" s="28"/>
      <c r="C157" s="28"/>
      <c r="D157" s="28" t="s">
        <v>275</v>
      </c>
      <c r="E157" s="134"/>
      <c r="F157" s="28"/>
      <c r="G157" s="28"/>
      <c r="H157" s="259" t="str">
        <f>+"Los kilos de alimento que consumío una gallina en el mes fue "&amp;VALUE(D160)&amp;" KG."</f>
        <v>Los kilos de alimento que consumío una gallina en el mes fue 0 KG.</v>
      </c>
      <c r="I157" s="259"/>
      <c r="J157" s="259"/>
      <c r="K157" s="28"/>
      <c r="L157" s="31"/>
      <c r="M157" s="31"/>
      <c r="N157" s="82"/>
      <c r="O157" s="45"/>
    </row>
    <row r="158" spans="1:15">
      <c r="A158" s="87"/>
      <c r="B158" s="28"/>
      <c r="C158" s="28"/>
      <c r="D158" s="28" t="s">
        <v>276</v>
      </c>
      <c r="E158" s="134"/>
      <c r="F158" s="28"/>
      <c r="G158" s="28"/>
      <c r="H158" s="259"/>
      <c r="I158" s="259"/>
      <c r="J158" s="259"/>
      <c r="K158" s="28"/>
      <c r="L158" s="31"/>
      <c r="M158" s="31"/>
      <c r="N158" s="82"/>
      <c r="O158" s="45"/>
    </row>
    <row r="159" spans="1:15" ht="12.75" customHeight="1">
      <c r="A159" s="87"/>
      <c r="B159" s="28"/>
      <c r="C159" s="28"/>
      <c r="D159" s="28"/>
      <c r="E159" s="28"/>
      <c r="F159" s="28"/>
      <c r="G159" s="28"/>
      <c r="H159" s="259"/>
      <c r="I159" s="259"/>
      <c r="J159" s="259"/>
      <c r="K159" s="28"/>
      <c r="L159" s="31"/>
      <c r="M159" s="31"/>
      <c r="N159" s="82"/>
      <c r="O159" s="45"/>
    </row>
    <row r="160" spans="1:15">
      <c r="A160" s="263" t="s">
        <v>282</v>
      </c>
      <c r="B160" s="264"/>
      <c r="C160" s="28" t="s">
        <v>221</v>
      </c>
      <c r="D160" s="135">
        <f>IF(SUM(E153:E158)=0,,AVERAGE(E153:E158))</f>
        <v>0</v>
      </c>
      <c r="E160" s="93"/>
      <c r="F160" s="93"/>
      <c r="G160" s="93"/>
      <c r="H160" s="259"/>
      <c r="I160" s="259"/>
      <c r="J160" s="259"/>
      <c r="K160" s="45"/>
      <c r="L160" s="31"/>
      <c r="M160" s="31"/>
      <c r="N160" s="82"/>
    </row>
    <row r="161" spans="1:14">
      <c r="A161" s="87"/>
      <c r="B161" s="28"/>
      <c r="C161" s="28"/>
      <c r="D161" s="93"/>
      <c r="E161" s="93"/>
      <c r="F161" s="111"/>
      <c r="G161" s="111"/>
      <c r="H161" s="111"/>
      <c r="I161" s="111"/>
      <c r="J161" s="111"/>
      <c r="K161" s="96"/>
      <c r="L161" s="31"/>
      <c r="M161" s="31"/>
      <c r="N161" s="82"/>
    </row>
    <row r="162" spans="1:14">
      <c r="A162" s="87"/>
      <c r="B162" s="28"/>
      <c r="C162" s="28"/>
      <c r="D162" s="182"/>
      <c r="E162" s="182"/>
      <c r="F162" s="182"/>
      <c r="G162" s="182"/>
      <c r="H162" s="182"/>
      <c r="I162" s="182"/>
      <c r="J162" s="182"/>
      <c r="K162" s="48"/>
      <c r="L162" s="31"/>
      <c r="M162" s="31"/>
      <c r="N162" s="82"/>
    </row>
    <row r="163" spans="1:14">
      <c r="A163" s="47"/>
      <c r="B163" s="28"/>
      <c r="C163" s="28"/>
      <c r="D163" s="28"/>
      <c r="E163" s="28"/>
      <c r="F163" s="33"/>
      <c r="G163" s="33"/>
      <c r="H163" s="33"/>
      <c r="I163" s="33"/>
      <c r="J163" s="33"/>
      <c r="K163" s="28"/>
      <c r="L163" s="28"/>
      <c r="M163" s="28"/>
      <c r="N163" s="79"/>
    </row>
    <row r="164" spans="1:14" ht="12.75" customHeight="1">
      <c r="A164" s="89" t="s">
        <v>246</v>
      </c>
      <c r="B164" s="39"/>
      <c r="C164" s="39"/>
      <c r="D164" s="28"/>
      <c r="E164" s="38"/>
      <c r="F164" s="33"/>
      <c r="G164" s="33"/>
      <c r="H164" s="33"/>
      <c r="I164" s="33"/>
      <c r="J164" s="33"/>
      <c r="K164" s="45"/>
      <c r="L164" s="39"/>
      <c r="M164" s="39"/>
      <c r="N164" s="80"/>
    </row>
    <row r="165" spans="1:14">
      <c r="A165" s="89"/>
      <c r="B165" s="39"/>
      <c r="C165" s="39"/>
      <c r="D165" s="28"/>
      <c r="E165" s="38"/>
      <c r="F165" s="33"/>
      <c r="G165" s="33"/>
      <c r="H165" s="33"/>
      <c r="I165" s="33"/>
      <c r="J165" s="33"/>
      <c r="K165" s="45"/>
      <c r="L165" s="39"/>
      <c r="M165" s="39"/>
      <c r="N165" s="80"/>
    </row>
    <row r="166" spans="1:14">
      <c r="A166" s="91"/>
      <c r="B166" s="39"/>
      <c r="C166" s="39"/>
      <c r="D166" s="28"/>
      <c r="E166" s="38"/>
      <c r="F166" s="33"/>
      <c r="G166" s="33"/>
      <c r="H166" s="33"/>
      <c r="I166" s="33"/>
      <c r="J166" s="33"/>
      <c r="K166" s="83"/>
      <c r="L166" s="39"/>
      <c r="M166" s="39"/>
      <c r="N166" s="80"/>
    </row>
    <row r="167" spans="1:14">
      <c r="A167" s="88" t="s">
        <v>292</v>
      </c>
      <c r="B167" s="31"/>
      <c r="C167" s="31"/>
      <c r="D167" s="31"/>
      <c r="E167" s="28"/>
      <c r="F167" s="28"/>
      <c r="G167" s="28"/>
      <c r="H167" s="28"/>
      <c r="I167" s="28"/>
      <c r="J167" s="28"/>
      <c r="K167" s="28"/>
      <c r="L167" s="249"/>
      <c r="M167" s="249"/>
      <c r="N167" s="81"/>
    </row>
    <row r="168" spans="1:14">
      <c r="A168" s="10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185"/>
      <c r="M168" s="185"/>
      <c r="N168" s="81"/>
    </row>
    <row r="169" spans="1:14" ht="12.75" customHeight="1">
      <c r="A169" s="260" t="s">
        <v>316</v>
      </c>
      <c r="B169" s="261"/>
      <c r="C169" s="261"/>
      <c r="D169" s="262"/>
      <c r="E169" s="262"/>
      <c r="F169" s="262"/>
      <c r="G169" s="184"/>
      <c r="H169" s="184"/>
      <c r="I169" s="184"/>
      <c r="J169" s="184"/>
      <c r="K169" s="28"/>
      <c r="L169" s="45"/>
      <c r="M169" s="28"/>
      <c r="N169" s="79"/>
    </row>
    <row r="170" spans="1:14">
      <c r="A170" s="260"/>
      <c r="B170" s="261"/>
      <c r="C170" s="261"/>
      <c r="D170" s="262"/>
      <c r="E170" s="262"/>
      <c r="F170" s="262"/>
      <c r="G170" s="184"/>
      <c r="H170" s="184"/>
      <c r="I170" s="184"/>
      <c r="J170" s="184"/>
      <c r="K170" s="28"/>
      <c r="L170" s="28"/>
      <c r="M170" s="28"/>
      <c r="N170" s="79"/>
    </row>
    <row r="171" spans="1:14" ht="12.75" customHeight="1">
      <c r="A171" s="186"/>
      <c r="B171" s="187"/>
      <c r="C171" s="187"/>
      <c r="D171" s="188"/>
      <c r="E171" s="188"/>
      <c r="F171" s="188"/>
      <c r="G171" s="188"/>
      <c r="H171" s="188"/>
      <c r="I171" s="188"/>
      <c r="J171" s="188"/>
      <c r="K171" s="28"/>
      <c r="L171" s="28"/>
      <c r="M171" s="28"/>
      <c r="N171" s="79"/>
    </row>
    <row r="172" spans="1:14">
      <c r="A172" s="87"/>
      <c r="B172" s="28"/>
      <c r="C172" s="28"/>
      <c r="D172" s="28"/>
      <c r="E172" s="28" t="s">
        <v>302</v>
      </c>
      <c r="F172" s="28"/>
      <c r="G172" s="28"/>
      <c r="H172" s="28"/>
      <c r="I172" s="28"/>
      <c r="J172" s="28"/>
      <c r="K172" s="28"/>
      <c r="L172" s="28"/>
      <c r="M172" s="28"/>
      <c r="N172" s="79"/>
    </row>
    <row r="173" spans="1:14">
      <c r="A173" s="87"/>
      <c r="B173" s="28"/>
      <c r="C173" s="28"/>
      <c r="D173" s="28" t="s">
        <v>271</v>
      </c>
      <c r="E173" s="137"/>
      <c r="F173" s="28"/>
      <c r="G173" s="28"/>
      <c r="H173" s="28"/>
      <c r="I173" s="28"/>
      <c r="J173" s="28"/>
      <c r="K173" s="28"/>
      <c r="L173" s="28"/>
      <c r="M173" s="28"/>
      <c r="N173" s="79"/>
    </row>
    <row r="174" spans="1:14">
      <c r="A174" s="87"/>
      <c r="B174" s="28"/>
      <c r="C174" s="28"/>
      <c r="D174" s="28" t="s">
        <v>272</v>
      </c>
      <c r="E174" s="137"/>
      <c r="F174" s="28"/>
      <c r="G174" s="28"/>
      <c r="H174" s="28"/>
      <c r="I174" s="28"/>
      <c r="J174" s="28"/>
      <c r="K174" s="28"/>
      <c r="L174" s="28"/>
      <c r="M174" s="28"/>
      <c r="N174" s="79"/>
    </row>
    <row r="175" spans="1:14">
      <c r="A175" s="87"/>
      <c r="B175" s="28"/>
      <c r="C175" s="28"/>
      <c r="D175" s="28" t="s">
        <v>273</v>
      </c>
      <c r="E175" s="137"/>
      <c r="F175" s="28"/>
      <c r="G175" s="28"/>
      <c r="H175" s="28"/>
      <c r="I175" s="28"/>
      <c r="J175" s="28"/>
      <c r="K175" s="28"/>
      <c r="L175" s="28"/>
      <c r="M175" s="28"/>
      <c r="N175" s="79"/>
    </row>
    <row r="176" spans="1:14">
      <c r="A176" s="87"/>
      <c r="B176" s="28"/>
      <c r="C176" s="28"/>
      <c r="D176" s="28" t="s">
        <v>274</v>
      </c>
      <c r="E176" s="137"/>
      <c r="F176" s="28"/>
      <c r="G176" s="28"/>
      <c r="H176" s="140" t="s">
        <v>324</v>
      </c>
      <c r="I176" s="39"/>
      <c r="J176" s="39"/>
      <c r="K176" s="28"/>
      <c r="L176" s="28" t="s">
        <v>220</v>
      </c>
      <c r="M176" s="28"/>
      <c r="N176" s="79"/>
    </row>
    <row r="177" spans="1:14" ht="12.75" customHeight="1">
      <c r="A177" s="87"/>
      <c r="B177" s="28"/>
      <c r="C177" s="28"/>
      <c r="D177" s="28" t="s">
        <v>275</v>
      </c>
      <c r="E177" s="137"/>
      <c r="F177" s="28"/>
      <c r="G177" s="28"/>
      <c r="H177" s="259" t="str">
        <f>+"El costo del consumo de alimento en el mes de una gallina es $"&amp;VALUE(D180)&amp;"."</f>
        <v>El costo del consumo de alimento en el mes de una gallina es $0.</v>
      </c>
      <c r="I177" s="259"/>
      <c r="J177" s="259"/>
      <c r="K177" s="28"/>
      <c r="L177" s="31"/>
      <c r="M177" s="31"/>
      <c r="N177" s="82"/>
    </row>
    <row r="178" spans="1:14">
      <c r="A178" s="87"/>
      <c r="B178" s="28"/>
      <c r="C178" s="28"/>
      <c r="D178" s="28" t="s">
        <v>276</v>
      </c>
      <c r="E178" s="137"/>
      <c r="F178" s="28"/>
      <c r="G178" s="28"/>
      <c r="H178" s="259"/>
      <c r="I178" s="259"/>
      <c r="J178" s="259"/>
      <c r="K178" s="28"/>
      <c r="L178" s="31"/>
      <c r="M178" s="31"/>
      <c r="N178" s="82"/>
    </row>
    <row r="179" spans="1:14" ht="12.75" customHeight="1">
      <c r="A179" s="87"/>
      <c r="B179" s="28"/>
      <c r="C179" s="28"/>
      <c r="D179" s="28"/>
      <c r="E179" s="28"/>
      <c r="F179" s="28"/>
      <c r="G179" s="28"/>
      <c r="H179" s="259"/>
      <c r="I179" s="259"/>
      <c r="J179" s="259"/>
      <c r="K179" s="28"/>
      <c r="L179" s="31"/>
      <c r="M179" s="31"/>
      <c r="N179" s="82"/>
    </row>
    <row r="180" spans="1:14">
      <c r="A180" s="263" t="s">
        <v>292</v>
      </c>
      <c r="B180" s="264"/>
      <c r="C180" s="28" t="s">
        <v>221</v>
      </c>
      <c r="D180" s="136">
        <f>IF(SUM(E173:E178)=0,,AVERAGE(E173:E178))</f>
        <v>0</v>
      </c>
      <c r="E180" s="114"/>
      <c r="F180" s="112"/>
      <c r="G180" s="112"/>
      <c r="H180" s="259"/>
      <c r="I180" s="259"/>
      <c r="J180" s="259"/>
      <c r="K180" s="35"/>
      <c r="L180" s="31"/>
      <c r="M180" s="31"/>
      <c r="N180" s="82"/>
    </row>
    <row r="181" spans="1:14">
      <c r="A181" s="87"/>
      <c r="B181" s="28"/>
      <c r="C181" s="28"/>
      <c r="D181" s="114"/>
      <c r="E181" s="114"/>
      <c r="F181" s="112"/>
      <c r="G181" s="112"/>
      <c r="H181" s="112"/>
      <c r="I181" s="112"/>
      <c r="J181" s="112"/>
      <c r="K181" s="113"/>
      <c r="L181" s="117"/>
      <c r="M181" s="117"/>
      <c r="N181" s="118"/>
    </row>
    <row r="182" spans="1:14">
      <c r="A182" s="87"/>
      <c r="B182" s="28"/>
      <c r="C182" s="28"/>
      <c r="D182" s="28"/>
      <c r="E182" s="28"/>
      <c r="F182" s="45"/>
      <c r="G182" s="45"/>
      <c r="H182" s="45"/>
      <c r="I182" s="45"/>
      <c r="J182" s="45"/>
      <c r="K182" s="45"/>
      <c r="L182" s="117"/>
      <c r="M182" s="117"/>
      <c r="N182" s="118"/>
    </row>
    <row r="183" spans="1:14">
      <c r="A183" s="87"/>
      <c r="B183" s="28"/>
      <c r="C183" s="28"/>
      <c r="D183" s="28"/>
      <c r="E183" s="28"/>
      <c r="F183" s="45"/>
      <c r="G183" s="45"/>
      <c r="H183" s="45"/>
      <c r="I183" s="45"/>
      <c r="J183" s="45"/>
      <c r="K183" s="45"/>
      <c r="L183" s="33"/>
      <c r="M183" s="28"/>
      <c r="N183" s="79"/>
    </row>
    <row r="184" spans="1:14">
      <c r="A184" s="89" t="s">
        <v>246</v>
      </c>
      <c r="B184" s="28"/>
      <c r="C184" s="28"/>
      <c r="D184" s="28"/>
      <c r="E184" s="28"/>
      <c r="F184" s="45"/>
      <c r="G184" s="45"/>
      <c r="H184" s="45"/>
      <c r="I184" s="45"/>
      <c r="J184" s="45"/>
      <c r="K184" s="45"/>
      <c r="L184" s="33"/>
      <c r="M184" s="37"/>
      <c r="N184" s="79"/>
    </row>
    <row r="185" spans="1:14">
      <c r="A185" s="87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33"/>
      <c r="M185" s="37"/>
      <c r="N185" s="79"/>
    </row>
    <row r="186" spans="1:14">
      <c r="A186" s="87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33"/>
      <c r="M186" s="37"/>
      <c r="N186" s="79"/>
    </row>
    <row r="187" spans="1:14">
      <c r="A187" s="88" t="s">
        <v>268</v>
      </c>
      <c r="B187" s="31"/>
      <c r="C187" s="31"/>
      <c r="D187" s="31"/>
      <c r="E187" s="28"/>
      <c r="F187" s="28"/>
      <c r="G187" s="28"/>
      <c r="H187" s="28"/>
      <c r="I187" s="28"/>
      <c r="J187" s="28"/>
      <c r="K187" s="28"/>
      <c r="L187" s="249"/>
      <c r="M187" s="249"/>
      <c r="N187" s="81"/>
    </row>
    <row r="188" spans="1:14">
      <c r="A188" s="87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45"/>
      <c r="M188" s="45"/>
      <c r="N188" s="119"/>
    </row>
    <row r="189" spans="1:14" ht="12.75" customHeight="1">
      <c r="A189" s="246" t="s">
        <v>317</v>
      </c>
      <c r="B189" s="247"/>
      <c r="C189" s="247"/>
      <c r="D189" s="248"/>
      <c r="E189" s="248"/>
      <c r="F189" s="248"/>
      <c r="G189" s="188"/>
      <c r="H189" s="188"/>
      <c r="I189" s="188"/>
      <c r="J189" s="188"/>
      <c r="K189" s="28"/>
      <c r="L189" s="45"/>
      <c r="M189" s="45"/>
      <c r="N189" s="119"/>
    </row>
    <row r="190" spans="1:14">
      <c r="A190" s="246"/>
      <c r="B190" s="247"/>
      <c r="C190" s="247"/>
      <c r="D190" s="248"/>
      <c r="E190" s="248"/>
      <c r="F190" s="248"/>
      <c r="G190" s="188"/>
      <c r="H190" s="188"/>
      <c r="I190" s="188"/>
      <c r="J190" s="188"/>
      <c r="K190" s="28"/>
      <c r="L190" s="45"/>
      <c r="M190" s="45"/>
      <c r="N190" s="119"/>
    </row>
    <row r="191" spans="1:14" ht="12.75" customHeight="1">
      <c r="A191" s="186"/>
      <c r="B191" s="187"/>
      <c r="C191" s="187"/>
      <c r="D191" s="188"/>
      <c r="E191" s="188"/>
      <c r="F191" s="188"/>
      <c r="G191" s="188"/>
      <c r="H191" s="188"/>
      <c r="I191" s="188"/>
      <c r="J191" s="188"/>
      <c r="K191" s="28"/>
      <c r="L191" s="45"/>
      <c r="M191" s="45"/>
      <c r="N191" s="119"/>
    </row>
    <row r="192" spans="1:14">
      <c r="A192" s="186"/>
      <c r="B192" s="187"/>
      <c r="C192" s="187"/>
      <c r="D192" s="28"/>
      <c r="E192" s="28" t="s">
        <v>268</v>
      </c>
      <c r="F192" s="188"/>
      <c r="G192" s="188"/>
      <c r="H192" s="188"/>
      <c r="I192" s="188"/>
      <c r="J192" s="188"/>
      <c r="K192" s="28"/>
      <c r="L192" s="45"/>
      <c r="M192" s="45"/>
      <c r="N192" s="119"/>
    </row>
    <row r="193" spans="1:14">
      <c r="A193" s="186"/>
      <c r="B193" s="187"/>
      <c r="C193" s="187"/>
      <c r="D193" s="28" t="s">
        <v>271</v>
      </c>
      <c r="E193" s="134"/>
      <c r="F193" s="188"/>
      <c r="G193" s="188"/>
      <c r="H193" s="188"/>
      <c r="I193" s="188"/>
      <c r="J193" s="188"/>
      <c r="K193" s="28"/>
      <c r="L193" s="45"/>
      <c r="M193" s="45"/>
      <c r="N193" s="119"/>
    </row>
    <row r="194" spans="1:14">
      <c r="A194" s="186"/>
      <c r="B194" s="187"/>
      <c r="C194" s="187"/>
      <c r="D194" s="28" t="s">
        <v>272</v>
      </c>
      <c r="E194" s="134"/>
      <c r="F194" s="188"/>
      <c r="G194" s="188"/>
      <c r="H194" s="188"/>
      <c r="I194" s="188"/>
      <c r="J194" s="188"/>
      <c r="K194" s="28"/>
      <c r="L194" s="45"/>
      <c r="M194" s="45"/>
      <c r="N194" s="119"/>
    </row>
    <row r="195" spans="1:14">
      <c r="A195" s="186"/>
      <c r="B195" s="187"/>
      <c r="C195" s="187"/>
      <c r="D195" s="28" t="s">
        <v>273</v>
      </c>
      <c r="E195" s="134"/>
      <c r="F195" s="188"/>
      <c r="G195" s="188"/>
      <c r="H195" s="188"/>
      <c r="I195" s="188"/>
      <c r="J195" s="188"/>
      <c r="K195" s="28"/>
      <c r="L195" s="28" t="s">
        <v>220</v>
      </c>
      <c r="M195" s="28"/>
      <c r="N195" s="79"/>
    </row>
    <row r="196" spans="1:14">
      <c r="A196" s="186"/>
      <c r="B196" s="187"/>
      <c r="C196" s="187"/>
      <c r="D196" s="28" t="s">
        <v>274</v>
      </c>
      <c r="E196" s="134"/>
      <c r="F196" s="188"/>
      <c r="G196" s="188"/>
      <c r="H196" s="140" t="s">
        <v>324</v>
      </c>
      <c r="I196" s="39"/>
      <c r="J196" s="39"/>
      <c r="K196" s="28"/>
      <c r="L196" s="31"/>
      <c r="M196" s="31"/>
      <c r="N196" s="82"/>
    </row>
    <row r="197" spans="1:14" ht="12.75" customHeight="1">
      <c r="A197" s="186"/>
      <c r="B197" s="187"/>
      <c r="C197" s="187"/>
      <c r="D197" s="28" t="s">
        <v>275</v>
      </c>
      <c r="E197" s="134"/>
      <c r="F197" s="188"/>
      <c r="G197" s="188"/>
      <c r="H197" s="259" t="str">
        <f>+"Para que una gallina ponga un kilogramo de huevo necesita comer "&amp;VALUE(D200)&amp;" KG."</f>
        <v>Para que una gallina ponga un kilogramo de huevo necesita comer 0 KG.</v>
      </c>
      <c r="I197" s="259"/>
      <c r="J197" s="259"/>
      <c r="K197" s="28"/>
      <c r="L197" s="31"/>
      <c r="M197" s="31"/>
      <c r="N197" s="82"/>
    </row>
    <row r="198" spans="1:14">
      <c r="A198" s="186"/>
      <c r="B198" s="187"/>
      <c r="C198" s="187"/>
      <c r="D198" s="28" t="s">
        <v>276</v>
      </c>
      <c r="E198" s="134"/>
      <c r="F198" s="188"/>
      <c r="G198" s="188"/>
      <c r="H198" s="259"/>
      <c r="I198" s="259"/>
      <c r="J198" s="259"/>
      <c r="K198" s="28"/>
      <c r="L198" s="31"/>
      <c r="M198" s="31"/>
      <c r="N198" s="82"/>
    </row>
    <row r="199" spans="1:14" ht="12.75" customHeight="1">
      <c r="A199" s="87"/>
      <c r="B199" s="28"/>
      <c r="C199" s="28"/>
      <c r="D199" s="28"/>
      <c r="E199" s="28"/>
      <c r="F199" s="28"/>
      <c r="G199" s="28"/>
      <c r="H199" s="259"/>
      <c r="I199" s="259"/>
      <c r="J199" s="259"/>
      <c r="K199" s="28"/>
      <c r="L199" s="31"/>
      <c r="M199" s="31"/>
      <c r="N199" s="82"/>
    </row>
    <row r="200" spans="1:14">
      <c r="A200" s="263" t="s">
        <v>294</v>
      </c>
      <c r="B200" s="264"/>
      <c r="C200" s="28" t="s">
        <v>221</v>
      </c>
      <c r="D200" s="135">
        <f>IF(SUM(E193:E198)=0,,AVERAGE(E193:E198))</f>
        <v>0</v>
      </c>
      <c r="E200" s="93"/>
      <c r="F200" s="33"/>
      <c r="G200" s="33"/>
      <c r="H200" s="259"/>
      <c r="I200" s="259"/>
      <c r="J200" s="259"/>
      <c r="K200" s="28"/>
      <c r="L200" s="31"/>
      <c r="M200" s="31"/>
      <c r="N200" s="82"/>
    </row>
    <row r="201" spans="1:14" ht="12.75" customHeight="1">
      <c r="A201" s="87"/>
      <c r="B201" s="28"/>
      <c r="C201" s="28"/>
      <c r="D201" s="93"/>
      <c r="E201" s="93"/>
      <c r="F201" s="33"/>
      <c r="G201" s="33"/>
      <c r="H201" s="33"/>
      <c r="I201" s="33"/>
      <c r="J201" s="33"/>
      <c r="K201" s="96"/>
      <c r="L201" s="31"/>
      <c r="M201" s="31"/>
      <c r="N201" s="82"/>
    </row>
    <row r="202" spans="1:14">
      <c r="A202" s="87"/>
      <c r="B202" s="28"/>
      <c r="C202" s="28"/>
      <c r="D202" s="182"/>
      <c r="E202" s="182"/>
      <c r="F202" s="182"/>
      <c r="G202" s="182"/>
      <c r="H202" s="182"/>
      <c r="I202" s="182"/>
      <c r="J202" s="182"/>
      <c r="K202" s="48"/>
      <c r="L202" s="31"/>
      <c r="M202" s="31"/>
      <c r="N202" s="82"/>
    </row>
    <row r="203" spans="1:14">
      <c r="A203" s="47"/>
      <c r="B203" s="28"/>
      <c r="C203" s="28"/>
      <c r="D203" s="28"/>
      <c r="E203" s="28"/>
      <c r="F203" s="45"/>
      <c r="G203" s="45"/>
      <c r="H203" s="45"/>
      <c r="I203" s="45"/>
      <c r="J203" s="45"/>
      <c r="K203" s="45"/>
      <c r="L203" s="31"/>
      <c r="M203" s="31"/>
      <c r="N203" s="82"/>
    </row>
    <row r="204" spans="1:14" ht="12.75" customHeight="1">
      <c r="A204" s="89" t="s">
        <v>246</v>
      </c>
      <c r="B204" s="39"/>
      <c r="C204" s="39"/>
      <c r="D204" s="28"/>
      <c r="E204" s="38"/>
      <c r="F204" s="45"/>
      <c r="G204" s="45"/>
      <c r="H204" s="45"/>
      <c r="I204" s="45"/>
      <c r="J204" s="45"/>
      <c r="K204" s="45"/>
      <c r="L204" s="31"/>
      <c r="M204" s="31"/>
      <c r="N204" s="82"/>
    </row>
    <row r="205" spans="1:14">
      <c r="A205" s="89"/>
      <c r="B205" s="39"/>
      <c r="C205" s="39"/>
      <c r="D205" s="28"/>
      <c r="E205" s="38"/>
      <c r="F205" s="45"/>
      <c r="G205" s="45"/>
      <c r="H205" s="45"/>
      <c r="I205" s="45"/>
      <c r="J205" s="45"/>
      <c r="K205" s="45"/>
      <c r="L205" s="39"/>
      <c r="M205" s="39"/>
      <c r="N205" s="80"/>
    </row>
    <row r="206" spans="1:14">
      <c r="A206" s="91"/>
      <c r="B206" s="39"/>
      <c r="C206" s="39"/>
      <c r="D206" s="28"/>
      <c r="E206" s="38"/>
      <c r="F206" s="33"/>
      <c r="G206" s="33"/>
      <c r="H206" s="33"/>
      <c r="I206" s="33"/>
      <c r="J206" s="33"/>
      <c r="K206" s="83"/>
      <c r="L206" s="39"/>
      <c r="M206" s="39"/>
      <c r="N206" s="80"/>
    </row>
    <row r="207" spans="1:14">
      <c r="A207" s="88" t="s">
        <v>268</v>
      </c>
      <c r="B207" s="31"/>
      <c r="C207" s="31"/>
      <c r="D207" s="31"/>
      <c r="E207" s="28"/>
      <c r="F207" s="28"/>
      <c r="G207" s="28"/>
      <c r="H207" s="28"/>
      <c r="I207" s="28"/>
      <c r="J207" s="28"/>
      <c r="K207" s="28"/>
      <c r="L207" s="249"/>
      <c r="M207" s="249"/>
      <c r="N207" s="81"/>
    </row>
    <row r="208" spans="1:14">
      <c r="A208" s="87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45"/>
      <c r="M208" s="45"/>
      <c r="N208" s="119"/>
    </row>
    <row r="209" spans="1:14" ht="12.75" customHeight="1">
      <c r="A209" s="246" t="s">
        <v>318</v>
      </c>
      <c r="B209" s="247"/>
      <c r="C209" s="247"/>
      <c r="D209" s="248"/>
      <c r="E209" s="248"/>
      <c r="F209" s="248"/>
      <c r="G209" s="188"/>
      <c r="H209" s="188"/>
      <c r="I209" s="188"/>
      <c r="J209" s="188"/>
      <c r="K209" s="28"/>
      <c r="L209" s="45"/>
      <c r="M209" s="45"/>
      <c r="N209" s="119"/>
    </row>
    <row r="210" spans="1:14">
      <c r="A210" s="246"/>
      <c r="B210" s="247"/>
      <c r="C210" s="247"/>
      <c r="D210" s="248"/>
      <c r="E210" s="248"/>
      <c r="F210" s="248"/>
      <c r="G210" s="188"/>
      <c r="H210" s="188"/>
      <c r="I210" s="188"/>
      <c r="J210" s="188"/>
      <c r="K210" s="28"/>
      <c r="L210" s="45"/>
      <c r="M210" s="45"/>
      <c r="N210" s="119"/>
    </row>
    <row r="211" spans="1:14" ht="12.75" customHeight="1">
      <c r="A211" s="186"/>
      <c r="B211" s="187"/>
      <c r="C211" s="187"/>
      <c r="D211" s="188"/>
      <c r="E211" s="188"/>
      <c r="F211" s="188"/>
      <c r="G211" s="188"/>
      <c r="H211" s="188"/>
      <c r="I211" s="188"/>
      <c r="J211" s="188"/>
      <c r="K211" s="28"/>
      <c r="L211" s="45"/>
      <c r="M211" s="45"/>
      <c r="N211" s="119"/>
    </row>
    <row r="212" spans="1:14">
      <c r="A212" s="186"/>
      <c r="B212" s="187"/>
      <c r="C212" s="187"/>
      <c r="D212" s="28"/>
      <c r="E212" s="28" t="s">
        <v>284</v>
      </c>
      <c r="F212" s="188"/>
      <c r="G212" s="188"/>
      <c r="H212" s="188"/>
      <c r="I212" s="188"/>
      <c r="J212" s="188"/>
      <c r="K212" s="28"/>
      <c r="L212" s="45"/>
      <c r="M212" s="45"/>
      <c r="N212" s="119"/>
    </row>
    <row r="213" spans="1:14">
      <c r="A213" s="186"/>
      <c r="B213" s="187"/>
      <c r="C213" s="187"/>
      <c r="D213" s="28" t="s">
        <v>271</v>
      </c>
      <c r="E213" s="137"/>
      <c r="F213" s="188"/>
      <c r="G213" s="188"/>
      <c r="H213" s="188"/>
      <c r="I213" s="188"/>
      <c r="J213" s="188"/>
      <c r="K213" s="28"/>
      <c r="L213" s="45"/>
      <c r="M213" s="45"/>
      <c r="N213" s="119"/>
    </row>
    <row r="214" spans="1:14">
      <c r="A214" s="186"/>
      <c r="B214" s="187"/>
      <c r="C214" s="187"/>
      <c r="D214" s="28" t="s">
        <v>272</v>
      </c>
      <c r="E214" s="137"/>
      <c r="F214" s="188"/>
      <c r="G214" s="188"/>
      <c r="H214" s="188"/>
      <c r="I214" s="188"/>
      <c r="J214" s="188"/>
      <c r="K214" s="28"/>
      <c r="L214" s="28" t="s">
        <v>220</v>
      </c>
      <c r="M214" s="28"/>
      <c r="N214" s="79"/>
    </row>
    <row r="215" spans="1:14">
      <c r="A215" s="186"/>
      <c r="B215" s="187"/>
      <c r="C215" s="187"/>
      <c r="D215" s="28" t="s">
        <v>273</v>
      </c>
      <c r="E215" s="137"/>
      <c r="F215" s="188"/>
      <c r="G215" s="188"/>
      <c r="H215" s="188"/>
      <c r="I215" s="188"/>
      <c r="J215" s="188"/>
      <c r="K215" s="28"/>
      <c r="L215" s="31"/>
      <c r="M215" s="31"/>
      <c r="N215" s="82"/>
    </row>
    <row r="216" spans="1:14">
      <c r="A216" s="186"/>
      <c r="B216" s="187"/>
      <c r="C216" s="187"/>
      <c r="D216" s="28" t="s">
        <v>274</v>
      </c>
      <c r="E216" s="137"/>
      <c r="F216" s="188"/>
      <c r="G216" s="188"/>
      <c r="H216" s="140" t="s">
        <v>324</v>
      </c>
      <c r="I216" s="39"/>
      <c r="J216" s="39"/>
      <c r="K216" s="28"/>
      <c r="L216" s="31"/>
      <c r="M216" s="31"/>
      <c r="N216" s="82"/>
    </row>
    <row r="217" spans="1:14" ht="12.75" customHeight="1">
      <c r="A217" s="186"/>
      <c r="B217" s="187"/>
      <c r="C217" s="187"/>
      <c r="D217" s="28" t="s">
        <v>275</v>
      </c>
      <c r="E217" s="137"/>
      <c r="F217" s="188"/>
      <c r="G217" s="188"/>
      <c r="H217" s="259" t="str">
        <f>+"El costo del alimento para que una gallina ponga un kilogramo de huevo es de $"&amp;VALUE(D220)&amp;"."</f>
        <v>El costo del alimento para que una gallina ponga un kilogramo de huevo es de $0.</v>
      </c>
      <c r="I217" s="259"/>
      <c r="J217" s="259"/>
      <c r="K217" s="28"/>
      <c r="L217" s="31"/>
      <c r="M217" s="31"/>
      <c r="N217" s="82"/>
    </row>
    <row r="218" spans="1:14">
      <c r="A218" s="186"/>
      <c r="B218" s="187"/>
      <c r="C218" s="187"/>
      <c r="D218" s="28" t="s">
        <v>276</v>
      </c>
      <c r="E218" s="137"/>
      <c r="F218" s="188"/>
      <c r="G218" s="188"/>
      <c r="H218" s="259"/>
      <c r="I218" s="259"/>
      <c r="J218" s="259"/>
      <c r="K218" s="28"/>
      <c r="L218" s="31"/>
      <c r="M218" s="31"/>
      <c r="N218" s="82"/>
    </row>
    <row r="219" spans="1:14" ht="12.75" customHeight="1">
      <c r="A219" s="87"/>
      <c r="B219" s="28"/>
      <c r="C219" s="28"/>
      <c r="D219" s="28"/>
      <c r="E219" s="28"/>
      <c r="F219" s="28"/>
      <c r="G219" s="28"/>
      <c r="H219" s="259"/>
      <c r="I219" s="259"/>
      <c r="J219" s="259"/>
      <c r="K219" s="28"/>
      <c r="L219" s="31"/>
      <c r="M219" s="31"/>
      <c r="N219" s="82"/>
    </row>
    <row r="220" spans="1:14">
      <c r="A220" s="263" t="s">
        <v>303</v>
      </c>
      <c r="B220" s="264"/>
      <c r="C220" s="28" t="s">
        <v>221</v>
      </c>
      <c r="D220" s="136">
        <f>IF(SUM(E213:E218)=0,,AVERAGE(E213:E218))</f>
        <v>0</v>
      </c>
      <c r="E220" s="93"/>
      <c r="F220" s="33"/>
      <c r="G220" s="33"/>
      <c r="H220" s="259"/>
      <c r="I220" s="259"/>
      <c r="J220" s="259"/>
      <c r="K220" s="28"/>
      <c r="L220" s="31"/>
      <c r="M220" s="31"/>
      <c r="N220" s="82"/>
    </row>
    <row r="221" spans="1:14" ht="12.75" customHeight="1">
      <c r="A221" s="87"/>
      <c r="B221" s="28"/>
      <c r="C221" s="28"/>
      <c r="D221" s="93"/>
      <c r="E221" s="93"/>
      <c r="F221" s="33"/>
      <c r="G221" s="33"/>
      <c r="H221" s="33"/>
      <c r="I221" s="33"/>
      <c r="J221" s="33"/>
      <c r="K221" s="96"/>
      <c r="L221" s="31"/>
      <c r="M221" s="31"/>
      <c r="N221" s="82"/>
    </row>
    <row r="222" spans="1:14" ht="12.75" customHeight="1">
      <c r="A222" s="87"/>
      <c r="B222" s="28"/>
      <c r="C222" s="28"/>
      <c r="D222" s="182"/>
      <c r="E222" s="182"/>
      <c r="F222" s="182"/>
      <c r="G222" s="182"/>
      <c r="H222" s="182"/>
      <c r="I222" s="182"/>
      <c r="J222" s="182"/>
      <c r="K222" s="48"/>
      <c r="L222" s="31"/>
      <c r="M222" s="31"/>
      <c r="N222" s="82"/>
    </row>
    <row r="223" spans="1:14">
      <c r="A223" s="47"/>
      <c r="B223" s="28"/>
      <c r="C223" s="28"/>
      <c r="D223" s="28"/>
      <c r="E223" s="45"/>
      <c r="F223" s="45"/>
      <c r="G223" s="45"/>
      <c r="H223" s="45"/>
      <c r="I223" s="45"/>
      <c r="J223" s="45"/>
      <c r="K223" s="45"/>
      <c r="L223" s="28"/>
      <c r="M223" s="28"/>
      <c r="N223" s="79"/>
    </row>
    <row r="224" spans="1:14" ht="12.75" customHeight="1">
      <c r="A224" s="89" t="s">
        <v>246</v>
      </c>
      <c r="B224" s="39"/>
      <c r="C224" s="39"/>
      <c r="D224" s="28"/>
      <c r="E224" s="38"/>
      <c r="F224" s="45"/>
      <c r="G224" s="45"/>
      <c r="H224" s="45"/>
      <c r="I224" s="45"/>
      <c r="J224" s="45"/>
      <c r="K224" s="45"/>
      <c r="L224" s="39"/>
      <c r="M224" s="39"/>
      <c r="N224" s="80"/>
    </row>
    <row r="225" spans="1:14">
      <c r="A225" s="89"/>
      <c r="B225" s="39"/>
      <c r="C225" s="39"/>
      <c r="D225" s="28"/>
      <c r="E225" s="38"/>
      <c r="F225" s="45"/>
      <c r="G225" s="45"/>
      <c r="H225" s="45"/>
      <c r="I225" s="45"/>
      <c r="J225" s="45"/>
      <c r="K225" s="45"/>
      <c r="L225" s="39"/>
      <c r="M225" s="39"/>
      <c r="N225" s="80"/>
    </row>
    <row r="226" spans="1:14">
      <c r="A226" s="91"/>
      <c r="B226" s="39"/>
      <c r="C226" s="39"/>
      <c r="D226" s="28"/>
      <c r="E226" s="38"/>
      <c r="F226" s="33"/>
      <c r="G226" s="33"/>
      <c r="H226" s="33"/>
      <c r="I226" s="33"/>
      <c r="J226" s="33"/>
      <c r="K226" s="83"/>
      <c r="L226" s="39"/>
      <c r="M226" s="39"/>
      <c r="N226" s="80"/>
    </row>
    <row r="227" spans="1:14">
      <c r="A227" s="88" t="s">
        <v>285</v>
      </c>
      <c r="B227" s="31"/>
      <c r="C227" s="31"/>
      <c r="D227" s="31"/>
      <c r="E227" s="28"/>
      <c r="F227" s="28"/>
      <c r="G227" s="28"/>
      <c r="H227" s="28"/>
      <c r="I227" s="28"/>
      <c r="J227" s="28"/>
      <c r="K227" s="28"/>
      <c r="L227" s="249"/>
      <c r="M227" s="249"/>
      <c r="N227" s="81"/>
    </row>
    <row r="228" spans="1:14">
      <c r="A228" s="10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185"/>
      <c r="M228" s="185"/>
      <c r="N228" s="81"/>
    </row>
    <row r="229" spans="1:14" ht="12.75" customHeight="1">
      <c r="A229" s="246" t="s">
        <v>319</v>
      </c>
      <c r="B229" s="247"/>
      <c r="C229" s="247"/>
      <c r="D229" s="248"/>
      <c r="E229" s="248"/>
      <c r="F229" s="248"/>
      <c r="G229" s="188"/>
      <c r="H229" s="188"/>
      <c r="I229" s="188"/>
      <c r="J229" s="188"/>
      <c r="K229" s="28"/>
      <c r="L229" s="45"/>
      <c r="M229" s="28"/>
      <c r="N229" s="79"/>
    </row>
    <row r="230" spans="1:14">
      <c r="A230" s="246"/>
      <c r="B230" s="247"/>
      <c r="C230" s="247"/>
      <c r="D230" s="248"/>
      <c r="E230" s="248"/>
      <c r="F230" s="248"/>
      <c r="G230" s="188"/>
      <c r="H230" s="188"/>
      <c r="I230" s="188"/>
      <c r="J230" s="188"/>
      <c r="K230" s="28"/>
      <c r="L230" s="28"/>
      <c r="M230" s="28"/>
      <c r="N230" s="79"/>
    </row>
    <row r="231" spans="1:14" ht="12.75" customHeight="1">
      <c r="A231" s="186"/>
      <c r="B231" s="187"/>
      <c r="C231" s="187"/>
      <c r="D231" s="188"/>
      <c r="E231" s="188"/>
      <c r="F231" s="188"/>
      <c r="G231" s="188"/>
      <c r="H231" s="188"/>
      <c r="I231" s="188"/>
      <c r="J231" s="188"/>
      <c r="K231" s="28"/>
      <c r="L231" s="28"/>
      <c r="M231" s="28"/>
      <c r="N231" s="79"/>
    </row>
    <row r="232" spans="1:14">
      <c r="A232" s="87"/>
      <c r="B232" s="28"/>
      <c r="C232" s="28"/>
      <c r="D232" s="28"/>
      <c r="E232" s="28" t="s">
        <v>278</v>
      </c>
      <c r="F232" s="28"/>
      <c r="G232" s="28"/>
      <c r="H232" s="28"/>
      <c r="I232" s="28"/>
      <c r="J232" s="28"/>
      <c r="K232" s="28"/>
      <c r="L232" s="28"/>
      <c r="M232" s="28"/>
      <c r="N232" s="79"/>
    </row>
    <row r="233" spans="1:14">
      <c r="A233" s="87"/>
      <c r="B233" s="28"/>
      <c r="C233" s="28"/>
      <c r="D233" s="28" t="s">
        <v>271</v>
      </c>
      <c r="E233" s="137"/>
      <c r="F233" s="28"/>
      <c r="G233" s="28"/>
      <c r="H233" s="28"/>
      <c r="I233" s="28"/>
      <c r="J233" s="28"/>
      <c r="K233" s="28"/>
      <c r="L233" s="28"/>
      <c r="M233" s="28"/>
      <c r="N233" s="79"/>
    </row>
    <row r="234" spans="1:14">
      <c r="A234" s="87"/>
      <c r="B234" s="28"/>
      <c r="C234" s="28"/>
      <c r="D234" s="28" t="s">
        <v>272</v>
      </c>
      <c r="E234" s="137"/>
      <c r="F234" s="28"/>
      <c r="G234" s="28"/>
      <c r="H234" s="28"/>
      <c r="I234" s="28"/>
      <c r="J234" s="28"/>
      <c r="K234" s="28"/>
      <c r="L234" s="28"/>
      <c r="M234" s="28"/>
      <c r="N234" s="79"/>
    </row>
    <row r="235" spans="1:14">
      <c r="A235" s="87"/>
      <c r="B235" s="28"/>
      <c r="C235" s="28"/>
      <c r="D235" s="28" t="s">
        <v>273</v>
      </c>
      <c r="E235" s="137"/>
      <c r="F235" s="28"/>
      <c r="G235" s="28"/>
      <c r="H235" s="28"/>
      <c r="I235" s="28"/>
      <c r="J235" s="28"/>
      <c r="K235" s="28"/>
      <c r="L235" s="28"/>
      <c r="M235" s="28"/>
      <c r="N235" s="79"/>
    </row>
    <row r="236" spans="1:14">
      <c r="A236" s="87"/>
      <c r="B236" s="28"/>
      <c r="C236" s="28"/>
      <c r="D236" s="28" t="s">
        <v>274</v>
      </c>
      <c r="E236" s="137"/>
      <c r="F236" s="28"/>
      <c r="G236" s="28"/>
      <c r="H236" s="140" t="s">
        <v>324</v>
      </c>
      <c r="I236" s="39"/>
      <c r="J236" s="39"/>
      <c r="K236" s="28"/>
      <c r="L236" s="28" t="s">
        <v>220</v>
      </c>
      <c r="M236" s="28"/>
      <c r="N236" s="79"/>
    </row>
    <row r="237" spans="1:14" ht="12.75" customHeight="1">
      <c r="A237" s="87"/>
      <c r="B237" s="28"/>
      <c r="C237" s="28"/>
      <c r="D237" s="28" t="s">
        <v>275</v>
      </c>
      <c r="E237" s="137"/>
      <c r="F237" s="28"/>
      <c r="G237" s="28"/>
      <c r="H237" s="259" t="str">
        <f>+"El costo del consumo de alimento terminado y complementos alimenticios de una gallina en el mes es de $"&amp;VALUE(D240)&amp;"."</f>
        <v>El costo del consumo de alimento terminado y complementos alimenticios de una gallina en el mes es de $0.</v>
      </c>
      <c r="I237" s="259"/>
      <c r="J237" s="259"/>
      <c r="K237" s="28"/>
      <c r="L237" s="31"/>
      <c r="M237" s="31"/>
      <c r="N237" s="82"/>
    </row>
    <row r="238" spans="1:14">
      <c r="A238" s="87"/>
      <c r="B238" s="28"/>
      <c r="C238" s="28"/>
      <c r="D238" s="28" t="s">
        <v>276</v>
      </c>
      <c r="E238" s="137"/>
      <c r="F238" s="28"/>
      <c r="G238" s="28"/>
      <c r="H238" s="259"/>
      <c r="I238" s="259"/>
      <c r="J238" s="259"/>
      <c r="K238" s="28"/>
      <c r="L238" s="31"/>
      <c r="M238" s="31"/>
      <c r="N238" s="82"/>
    </row>
    <row r="239" spans="1:14" ht="12.75" customHeight="1">
      <c r="A239" s="87"/>
      <c r="B239" s="28"/>
      <c r="C239" s="28"/>
      <c r="D239" s="28"/>
      <c r="E239" s="28"/>
      <c r="F239" s="28"/>
      <c r="G239" s="28"/>
      <c r="H239" s="259"/>
      <c r="I239" s="259"/>
      <c r="J239" s="259"/>
      <c r="K239" s="28"/>
      <c r="L239" s="31"/>
      <c r="M239" s="31"/>
      <c r="N239" s="82"/>
    </row>
    <row r="240" spans="1:14">
      <c r="A240" s="116" t="s">
        <v>295</v>
      </c>
      <c r="B240" s="84"/>
      <c r="C240" s="28" t="s">
        <v>221</v>
      </c>
      <c r="D240" s="136">
        <f>IF(SUM(E233:E238)=0,,AVERAGE(E233:E238))</f>
        <v>0</v>
      </c>
      <c r="E240" s="93"/>
      <c r="F240" s="92"/>
      <c r="G240" s="92"/>
      <c r="H240" s="259"/>
      <c r="I240" s="259"/>
      <c r="J240" s="259"/>
      <c r="K240" s="28"/>
      <c r="L240" s="117"/>
      <c r="M240" s="117"/>
      <c r="N240" s="118"/>
    </row>
    <row r="241" spans="1:14">
      <c r="A241" s="115"/>
      <c r="B241" s="84"/>
      <c r="C241" s="28"/>
      <c r="D241" s="93"/>
      <c r="E241" s="93"/>
      <c r="F241" s="32"/>
      <c r="G241" s="32"/>
      <c r="H241" s="32"/>
      <c r="I241" s="32"/>
      <c r="J241" s="32"/>
      <c r="K241" s="113"/>
      <c r="L241" s="117"/>
      <c r="M241" s="117"/>
      <c r="N241" s="118"/>
    </row>
    <row r="242" spans="1:14">
      <c r="A242" s="87"/>
      <c r="B242" s="28"/>
      <c r="C242" s="28"/>
      <c r="D242" s="92"/>
      <c r="E242" s="182"/>
      <c r="F242" s="45"/>
      <c r="G242" s="45"/>
      <c r="H242" s="45"/>
      <c r="I242" s="45"/>
      <c r="J242" s="45"/>
      <c r="K242" s="45"/>
      <c r="L242" s="31"/>
      <c r="M242" s="31"/>
      <c r="N242" s="82"/>
    </row>
    <row r="243" spans="1:14">
      <c r="A243" s="87"/>
      <c r="B243" s="28"/>
      <c r="C243" s="28"/>
      <c r="D243" s="32"/>
      <c r="E243" s="34"/>
      <c r="F243" s="45"/>
      <c r="G243" s="45"/>
      <c r="H243" s="45"/>
      <c r="I243" s="45"/>
      <c r="J243" s="45"/>
      <c r="K243" s="45"/>
      <c r="L243" s="28"/>
      <c r="M243" s="28"/>
      <c r="N243" s="79"/>
    </row>
    <row r="244" spans="1:14" ht="12.75" customHeight="1">
      <c r="A244" s="89" t="s">
        <v>246</v>
      </c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79"/>
    </row>
    <row r="245" spans="1:14">
      <c r="A245" s="47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79"/>
    </row>
    <row r="246" spans="1:14">
      <c r="A246" s="87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79"/>
    </row>
    <row r="247" spans="1:14">
      <c r="A247" s="88" t="s">
        <v>287</v>
      </c>
      <c r="B247" s="31"/>
      <c r="C247" s="31"/>
      <c r="D247" s="31"/>
      <c r="E247" s="28"/>
      <c r="F247" s="28"/>
      <c r="G247" s="28"/>
      <c r="H247" s="28"/>
      <c r="I247" s="28"/>
      <c r="J247" s="28"/>
      <c r="K247" s="28"/>
      <c r="L247" s="249"/>
      <c r="M247" s="249"/>
      <c r="N247" s="81"/>
    </row>
    <row r="248" spans="1:14">
      <c r="A248" s="10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185"/>
      <c r="M248" s="185"/>
      <c r="N248" s="81"/>
    </row>
    <row r="249" spans="1:14" ht="12.75" customHeight="1">
      <c r="A249" s="260" t="s">
        <v>320</v>
      </c>
      <c r="B249" s="261"/>
      <c r="C249" s="261"/>
      <c r="D249" s="262"/>
      <c r="E249" s="262"/>
      <c r="F249" s="262"/>
      <c r="G249" s="184"/>
      <c r="H249" s="184"/>
      <c r="I249" s="184"/>
      <c r="J249" s="184"/>
      <c r="K249" s="28"/>
      <c r="L249" s="45"/>
      <c r="M249" s="28"/>
      <c r="N249" s="79"/>
    </row>
    <row r="250" spans="1:14">
      <c r="A250" s="260"/>
      <c r="B250" s="261"/>
      <c r="C250" s="261"/>
      <c r="D250" s="262"/>
      <c r="E250" s="262"/>
      <c r="F250" s="262"/>
      <c r="G250" s="184"/>
      <c r="H250" s="184"/>
      <c r="I250" s="184"/>
      <c r="J250" s="184"/>
      <c r="K250" s="28"/>
      <c r="L250" s="28"/>
      <c r="M250" s="28"/>
      <c r="N250" s="79"/>
    </row>
    <row r="251" spans="1:14" ht="12.75" customHeight="1">
      <c r="A251" s="186"/>
      <c r="B251" s="187"/>
      <c r="C251" s="187"/>
      <c r="D251" s="188"/>
      <c r="E251" s="188"/>
      <c r="F251" s="188"/>
      <c r="G251" s="188"/>
      <c r="H251" s="188"/>
      <c r="I251" s="188"/>
      <c r="J251" s="188"/>
      <c r="K251" s="28"/>
      <c r="L251" s="28"/>
      <c r="M251" s="28"/>
      <c r="N251" s="79"/>
    </row>
    <row r="252" spans="1:14">
      <c r="A252" s="87"/>
      <c r="B252" s="28"/>
      <c r="C252" s="28"/>
      <c r="D252" s="28"/>
      <c r="E252" s="28" t="s">
        <v>279</v>
      </c>
      <c r="F252" s="28"/>
      <c r="G252" s="28"/>
      <c r="H252" s="28"/>
      <c r="I252" s="28"/>
      <c r="J252" s="28"/>
      <c r="K252" s="28"/>
      <c r="L252" s="28"/>
      <c r="M252" s="28"/>
      <c r="N252" s="79"/>
    </row>
    <row r="253" spans="1:14">
      <c r="A253" s="87"/>
      <c r="B253" s="28"/>
      <c r="C253" s="28"/>
      <c r="D253" s="28" t="s">
        <v>271</v>
      </c>
      <c r="E253" s="137"/>
      <c r="F253" s="28"/>
      <c r="G253" s="28"/>
      <c r="H253" s="28"/>
      <c r="I253" s="28"/>
      <c r="J253" s="28"/>
      <c r="K253" s="28"/>
      <c r="L253" s="28"/>
      <c r="M253" s="28"/>
      <c r="N253" s="79"/>
    </row>
    <row r="254" spans="1:14">
      <c r="A254" s="87"/>
      <c r="B254" s="28"/>
      <c r="C254" s="28"/>
      <c r="D254" s="28" t="s">
        <v>272</v>
      </c>
      <c r="E254" s="137"/>
      <c r="F254" s="28"/>
      <c r="G254" s="28"/>
      <c r="H254" s="28"/>
      <c r="I254" s="28"/>
      <c r="J254" s="28"/>
      <c r="K254" s="28"/>
      <c r="L254" s="28"/>
      <c r="M254" s="28"/>
      <c r="N254" s="79"/>
    </row>
    <row r="255" spans="1:14">
      <c r="A255" s="87"/>
      <c r="B255" s="28"/>
      <c r="C255" s="28"/>
      <c r="D255" s="28" t="s">
        <v>273</v>
      </c>
      <c r="E255" s="137"/>
      <c r="F255" s="28"/>
      <c r="G255" s="28"/>
      <c r="H255" s="28"/>
      <c r="I255" s="28"/>
      <c r="J255" s="28"/>
      <c r="K255" s="28"/>
      <c r="L255" s="28"/>
      <c r="M255" s="28"/>
      <c r="N255" s="79"/>
    </row>
    <row r="256" spans="1:14">
      <c r="A256" s="87"/>
      <c r="B256" s="28"/>
      <c r="C256" s="28"/>
      <c r="D256" s="28" t="s">
        <v>274</v>
      </c>
      <c r="E256" s="137"/>
      <c r="F256" s="28"/>
      <c r="G256" s="28"/>
      <c r="H256" s="140" t="s">
        <v>324</v>
      </c>
      <c r="I256" s="39"/>
      <c r="J256" s="39"/>
      <c r="K256" s="28"/>
      <c r="L256" s="28" t="s">
        <v>220</v>
      </c>
      <c r="M256" s="28"/>
      <c r="N256" s="79"/>
    </row>
    <row r="257" spans="1:14" ht="12.75" customHeight="1">
      <c r="A257" s="87"/>
      <c r="B257" s="28"/>
      <c r="C257" s="28"/>
      <c r="D257" s="28" t="s">
        <v>275</v>
      </c>
      <c r="E257" s="137"/>
      <c r="F257" s="28"/>
      <c r="G257" s="28"/>
      <c r="H257" s="259" t="str">
        <f>+"El costo del medicamento preventivo para una gallina en el mes es de $"&amp;VALUE(D260)&amp;"."</f>
        <v>El costo del medicamento preventivo para una gallina en el mes es de $0.</v>
      </c>
      <c r="I257" s="259"/>
      <c r="J257" s="259"/>
      <c r="K257" s="28"/>
      <c r="L257" s="31"/>
      <c r="M257" s="31"/>
      <c r="N257" s="82"/>
    </row>
    <row r="258" spans="1:14">
      <c r="A258" s="87"/>
      <c r="B258" s="28"/>
      <c r="C258" s="28"/>
      <c r="D258" s="28" t="s">
        <v>276</v>
      </c>
      <c r="E258" s="137"/>
      <c r="F258" s="28"/>
      <c r="G258" s="28"/>
      <c r="H258" s="259"/>
      <c r="I258" s="259"/>
      <c r="J258" s="259"/>
      <c r="K258" s="28"/>
      <c r="L258" s="31"/>
      <c r="M258" s="31"/>
      <c r="N258" s="82"/>
    </row>
    <row r="259" spans="1:14" ht="12.75" customHeight="1">
      <c r="A259" s="87"/>
      <c r="B259" s="28"/>
      <c r="C259" s="28"/>
      <c r="D259" s="28"/>
      <c r="E259" s="28"/>
      <c r="F259" s="28"/>
      <c r="G259" s="28"/>
      <c r="H259" s="259"/>
      <c r="I259" s="259"/>
      <c r="J259" s="259"/>
      <c r="K259" s="28"/>
      <c r="L259" s="31"/>
      <c r="M259" s="31"/>
      <c r="N259" s="82"/>
    </row>
    <row r="260" spans="1:14">
      <c r="A260" s="116" t="s">
        <v>296</v>
      </c>
      <c r="B260" s="93"/>
      <c r="C260" s="28" t="s">
        <v>221</v>
      </c>
      <c r="D260" s="136">
        <f>IF(SUM(E253:E258)=0,,AVERAGE(E253:E258))</f>
        <v>0</v>
      </c>
      <c r="E260" s="93"/>
      <c r="F260" s="33"/>
      <c r="G260" s="33"/>
      <c r="H260" s="259"/>
      <c r="I260" s="259"/>
      <c r="J260" s="259"/>
      <c r="K260" s="28"/>
      <c r="L260" s="31"/>
      <c r="M260" s="31"/>
      <c r="N260" s="82"/>
    </row>
    <row r="261" spans="1:14">
      <c r="A261" s="116"/>
      <c r="B261" s="93"/>
      <c r="C261" s="28"/>
      <c r="D261" s="93"/>
      <c r="E261" s="93"/>
      <c r="F261" s="33"/>
      <c r="G261" s="33"/>
      <c r="H261" s="33"/>
      <c r="I261" s="33"/>
      <c r="J261" s="33"/>
      <c r="K261" s="113"/>
      <c r="L261" s="31"/>
      <c r="M261" s="31"/>
      <c r="N261" s="82"/>
    </row>
    <row r="262" spans="1:14" ht="12.75" customHeight="1">
      <c r="A262" s="87"/>
      <c r="B262" s="28"/>
      <c r="C262" s="28"/>
      <c r="D262" s="182"/>
      <c r="E262" s="182"/>
      <c r="F262" s="182"/>
      <c r="G262" s="182"/>
      <c r="H262" s="182"/>
      <c r="I262" s="182"/>
      <c r="J262" s="182"/>
      <c r="K262" s="48"/>
      <c r="L262" s="31"/>
      <c r="M262" s="31"/>
      <c r="N262" s="82"/>
    </row>
    <row r="263" spans="1:14">
      <c r="A263" s="47"/>
      <c r="B263" s="28"/>
      <c r="C263" s="28"/>
      <c r="D263" s="28"/>
      <c r="E263" s="28"/>
      <c r="F263" s="45"/>
      <c r="G263" s="45"/>
      <c r="H263" s="45"/>
      <c r="I263" s="45"/>
      <c r="J263" s="45"/>
      <c r="K263" s="45"/>
      <c r="L263" s="31"/>
      <c r="M263" s="31"/>
      <c r="N263" s="82"/>
    </row>
    <row r="264" spans="1:14">
      <c r="A264" s="89" t="s">
        <v>246</v>
      </c>
      <c r="B264" s="39"/>
      <c r="C264" s="39"/>
      <c r="D264" s="28"/>
      <c r="E264" s="38"/>
      <c r="F264" s="45"/>
      <c r="G264" s="45"/>
      <c r="H264" s="45"/>
      <c r="I264" s="45"/>
      <c r="J264" s="45"/>
      <c r="K264" s="45"/>
      <c r="L264" s="39"/>
      <c r="M264" s="39"/>
      <c r="N264" s="80"/>
    </row>
    <row r="265" spans="1:14">
      <c r="A265" s="91"/>
      <c r="B265" s="39"/>
      <c r="C265" s="39"/>
      <c r="D265" s="28"/>
      <c r="E265" s="38"/>
      <c r="F265" s="33"/>
      <c r="G265" s="33"/>
      <c r="H265" s="33"/>
      <c r="I265" s="33"/>
      <c r="J265" s="33"/>
      <c r="K265" s="83"/>
      <c r="L265" s="39"/>
      <c r="M265" s="39"/>
      <c r="N265" s="80"/>
    </row>
    <row r="266" spans="1:14">
      <c r="A266" s="91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80"/>
    </row>
    <row r="267" spans="1:14">
      <c r="A267" s="88" t="s">
        <v>286</v>
      </c>
      <c r="B267" s="31"/>
      <c r="C267" s="31"/>
      <c r="D267" s="31"/>
      <c r="E267" s="28"/>
      <c r="F267" s="28"/>
      <c r="G267" s="28"/>
      <c r="H267" s="28"/>
      <c r="I267" s="28"/>
      <c r="J267" s="28"/>
      <c r="K267" s="28"/>
      <c r="L267" s="249"/>
      <c r="M267" s="249"/>
      <c r="N267" s="81"/>
    </row>
    <row r="268" spans="1:14">
      <c r="A268" s="10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185"/>
      <c r="M268" s="185"/>
      <c r="N268" s="81"/>
    </row>
    <row r="269" spans="1:14" ht="12.75" customHeight="1">
      <c r="A269" s="260" t="s">
        <v>321</v>
      </c>
      <c r="B269" s="261"/>
      <c r="C269" s="261"/>
      <c r="D269" s="262"/>
      <c r="E269" s="262"/>
      <c r="F269" s="262"/>
      <c r="G269" s="184"/>
      <c r="H269" s="184"/>
      <c r="I269" s="184"/>
      <c r="J269" s="184"/>
      <c r="K269" s="28"/>
      <c r="L269" s="45"/>
      <c r="M269" s="28"/>
      <c r="N269" s="79"/>
    </row>
    <row r="270" spans="1:14">
      <c r="A270" s="260"/>
      <c r="B270" s="261"/>
      <c r="C270" s="261"/>
      <c r="D270" s="262"/>
      <c r="E270" s="262"/>
      <c r="F270" s="262"/>
      <c r="G270" s="184"/>
      <c r="H270" s="184"/>
      <c r="I270" s="184"/>
      <c r="J270" s="184"/>
      <c r="K270" s="28"/>
      <c r="L270" s="28"/>
      <c r="M270" s="28"/>
      <c r="N270" s="79"/>
    </row>
    <row r="271" spans="1:14" ht="12.75" customHeight="1">
      <c r="A271" s="186"/>
      <c r="B271" s="187"/>
      <c r="C271" s="187"/>
      <c r="D271" s="188"/>
      <c r="E271" s="188"/>
      <c r="F271" s="188"/>
      <c r="G271" s="188"/>
      <c r="H271" s="188"/>
      <c r="I271" s="188"/>
      <c r="J271" s="188"/>
      <c r="K271" s="28"/>
      <c r="L271" s="28"/>
      <c r="M271" s="28"/>
      <c r="N271" s="79"/>
    </row>
    <row r="272" spans="1:14">
      <c r="A272" s="87"/>
      <c r="B272" s="28"/>
      <c r="C272" s="28"/>
      <c r="D272" s="28"/>
      <c r="E272" s="28" t="s">
        <v>280</v>
      </c>
      <c r="F272" s="28"/>
      <c r="G272" s="28"/>
      <c r="H272" s="28"/>
      <c r="I272" s="28"/>
      <c r="J272" s="28"/>
      <c r="K272" s="28"/>
      <c r="L272" s="28"/>
      <c r="M272" s="28"/>
      <c r="N272" s="79"/>
    </row>
    <row r="273" spans="1:14">
      <c r="A273" s="87"/>
      <c r="B273" s="28"/>
      <c r="C273" s="28"/>
      <c r="D273" s="28" t="s">
        <v>271</v>
      </c>
      <c r="E273" s="137"/>
      <c r="F273" s="28"/>
      <c r="G273" s="28"/>
      <c r="H273" s="28"/>
      <c r="I273" s="28"/>
      <c r="J273" s="28"/>
      <c r="K273" s="28"/>
      <c r="L273" s="28"/>
      <c r="M273" s="28"/>
      <c r="N273" s="79"/>
    </row>
    <row r="274" spans="1:14">
      <c r="A274" s="87"/>
      <c r="B274" s="28"/>
      <c r="C274" s="28"/>
      <c r="D274" s="28" t="s">
        <v>272</v>
      </c>
      <c r="E274" s="137"/>
      <c r="F274" s="28"/>
      <c r="G274" s="28"/>
      <c r="H274" s="28"/>
      <c r="I274" s="28"/>
      <c r="J274" s="28"/>
      <c r="K274" s="28"/>
      <c r="L274" s="28"/>
      <c r="M274" s="28"/>
      <c r="N274" s="79"/>
    </row>
    <row r="275" spans="1:14">
      <c r="A275" s="87"/>
      <c r="B275" s="28"/>
      <c r="C275" s="28"/>
      <c r="D275" s="28" t="s">
        <v>273</v>
      </c>
      <c r="E275" s="137"/>
      <c r="F275" s="28"/>
      <c r="G275" s="28"/>
      <c r="H275" s="28"/>
      <c r="I275" s="28"/>
      <c r="J275" s="28"/>
      <c r="K275" s="28"/>
      <c r="L275" s="28"/>
      <c r="M275" s="28"/>
      <c r="N275" s="79"/>
    </row>
    <row r="276" spans="1:14">
      <c r="A276" s="87"/>
      <c r="B276" s="28"/>
      <c r="C276" s="28"/>
      <c r="D276" s="28" t="s">
        <v>274</v>
      </c>
      <c r="E276" s="137"/>
      <c r="F276" s="28"/>
      <c r="G276" s="28"/>
      <c r="H276" s="140" t="s">
        <v>324</v>
      </c>
      <c r="I276" s="39"/>
      <c r="J276" s="39"/>
      <c r="K276" s="28"/>
      <c r="L276" s="28" t="s">
        <v>220</v>
      </c>
      <c r="M276" s="28"/>
      <c r="N276" s="79"/>
    </row>
    <row r="277" spans="1:14" ht="12.75" customHeight="1">
      <c r="A277" s="87"/>
      <c r="B277" s="28"/>
      <c r="C277" s="28"/>
      <c r="D277" s="28" t="s">
        <v>275</v>
      </c>
      <c r="E277" s="137"/>
      <c r="F277" s="28"/>
      <c r="G277" s="28"/>
      <c r="H277" s="259" t="str">
        <f>+"El costo del material veterinario para una gallina en el mes es de $"&amp;VALUE(D280)&amp;"."</f>
        <v>El costo del material veterinario para una gallina en el mes es de $0.</v>
      </c>
      <c r="I277" s="259"/>
      <c r="J277" s="259"/>
      <c r="K277" s="28"/>
      <c r="L277" s="31"/>
      <c r="M277" s="31"/>
      <c r="N277" s="82"/>
    </row>
    <row r="278" spans="1:14">
      <c r="A278" s="87"/>
      <c r="B278" s="28"/>
      <c r="C278" s="28"/>
      <c r="D278" s="28" t="s">
        <v>276</v>
      </c>
      <c r="E278" s="137"/>
      <c r="F278" s="28"/>
      <c r="G278" s="28"/>
      <c r="H278" s="259"/>
      <c r="I278" s="259"/>
      <c r="J278" s="259"/>
      <c r="K278" s="28"/>
      <c r="L278" s="31"/>
      <c r="M278" s="31"/>
      <c r="N278" s="82"/>
    </row>
    <row r="279" spans="1:14" ht="12.75" customHeight="1">
      <c r="A279" s="87"/>
      <c r="B279" s="28"/>
      <c r="C279" s="28"/>
      <c r="D279" s="28"/>
      <c r="E279" s="28"/>
      <c r="F279" s="28"/>
      <c r="G279" s="28"/>
      <c r="H279" s="259"/>
      <c r="I279" s="259"/>
      <c r="J279" s="259"/>
      <c r="K279" s="28"/>
      <c r="L279" s="31"/>
      <c r="M279" s="31"/>
      <c r="N279" s="82"/>
    </row>
    <row r="280" spans="1:14">
      <c r="A280" s="116" t="s">
        <v>297</v>
      </c>
      <c r="B280" s="93"/>
      <c r="C280" s="28" t="s">
        <v>221</v>
      </c>
      <c r="D280" s="93">
        <f>IF(SUM(E273:E278)=0,,AVERAGE(E273:E278))</f>
        <v>0</v>
      </c>
      <c r="E280" s="93"/>
      <c r="F280" s="33"/>
      <c r="G280" s="33"/>
      <c r="H280" s="259"/>
      <c r="I280" s="259"/>
      <c r="J280" s="259"/>
      <c r="K280" s="28"/>
      <c r="L280" s="31"/>
      <c r="M280" s="31"/>
      <c r="N280" s="82"/>
    </row>
    <row r="281" spans="1:14">
      <c r="A281" s="116"/>
      <c r="B281" s="93"/>
      <c r="C281" s="28"/>
      <c r="D281" s="93"/>
      <c r="E281" s="93"/>
      <c r="F281" s="33"/>
      <c r="G281" s="33"/>
      <c r="H281" s="33"/>
      <c r="I281" s="33"/>
      <c r="J281" s="33"/>
      <c r="K281" s="113"/>
      <c r="L281" s="31"/>
      <c r="M281" s="31"/>
      <c r="N281" s="82"/>
    </row>
    <row r="282" spans="1:14" ht="12.75" customHeight="1">
      <c r="A282" s="87"/>
      <c r="B282" s="28"/>
      <c r="C282" s="28"/>
      <c r="D282" s="182"/>
      <c r="E282" s="182"/>
      <c r="F282" s="182"/>
      <c r="G282" s="182"/>
      <c r="H282" s="182"/>
      <c r="I282" s="182"/>
      <c r="J282" s="182"/>
      <c r="K282" s="48"/>
      <c r="L282" s="31"/>
      <c r="M282" s="31"/>
      <c r="N282" s="82"/>
    </row>
    <row r="283" spans="1:14">
      <c r="A283" s="47"/>
      <c r="B283" s="28"/>
      <c r="C283" s="28"/>
      <c r="D283" s="28"/>
      <c r="E283" s="28"/>
      <c r="F283" s="45"/>
      <c r="G283" s="45"/>
      <c r="H283" s="45"/>
      <c r="I283" s="45"/>
      <c r="J283" s="45"/>
      <c r="K283" s="45"/>
      <c r="L283" s="31"/>
      <c r="M283" s="31"/>
      <c r="N283" s="82"/>
    </row>
    <row r="284" spans="1:14" ht="12.75" customHeight="1">
      <c r="A284" s="89" t="s">
        <v>246</v>
      </c>
      <c r="B284" s="39"/>
      <c r="C284" s="39"/>
      <c r="D284" s="28"/>
      <c r="E284" s="38"/>
      <c r="F284" s="45"/>
      <c r="G284" s="45"/>
      <c r="H284" s="45"/>
      <c r="I284" s="45"/>
      <c r="J284" s="45"/>
      <c r="K284" s="45"/>
      <c r="L284" s="39"/>
      <c r="M284" s="39"/>
      <c r="N284" s="80"/>
    </row>
    <row r="285" spans="1:14">
      <c r="A285" s="91"/>
      <c r="B285" s="39"/>
      <c r="C285" s="39"/>
      <c r="D285" s="28"/>
      <c r="E285" s="38"/>
      <c r="F285" s="33"/>
      <c r="G285" s="33"/>
      <c r="H285" s="33"/>
      <c r="I285" s="33"/>
      <c r="J285" s="33"/>
      <c r="K285" s="83"/>
      <c r="L285" s="39"/>
      <c r="M285" s="39"/>
      <c r="N285" s="80"/>
    </row>
    <row r="286" spans="1:14">
      <c r="A286" s="91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80"/>
    </row>
    <row r="287" spans="1:14">
      <c r="A287" s="88" t="s">
        <v>288</v>
      </c>
      <c r="B287" s="31"/>
      <c r="C287" s="31"/>
      <c r="D287" s="31"/>
      <c r="E287" s="28"/>
      <c r="F287" s="28"/>
      <c r="G287" s="28"/>
      <c r="H287" s="28"/>
      <c r="I287" s="28"/>
      <c r="J287" s="28"/>
      <c r="K287" s="28"/>
      <c r="L287" s="249"/>
      <c r="M287" s="249"/>
      <c r="N287" s="81"/>
    </row>
    <row r="288" spans="1:14">
      <c r="A288" s="10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185"/>
      <c r="M288" s="185"/>
      <c r="N288" s="81"/>
    </row>
    <row r="289" spans="1:14" ht="12.75" customHeight="1">
      <c r="A289" s="260" t="s">
        <v>322</v>
      </c>
      <c r="B289" s="261"/>
      <c r="C289" s="261"/>
      <c r="D289" s="262"/>
      <c r="E289" s="262"/>
      <c r="F289" s="262"/>
      <c r="G289" s="184"/>
      <c r="H289" s="184"/>
      <c r="I289" s="184"/>
      <c r="J289" s="184"/>
      <c r="K289" s="28"/>
      <c r="L289" s="45"/>
      <c r="M289" s="28"/>
      <c r="N289" s="79"/>
    </row>
    <row r="290" spans="1:14">
      <c r="A290" s="260"/>
      <c r="B290" s="261"/>
      <c r="C290" s="261"/>
      <c r="D290" s="262"/>
      <c r="E290" s="262"/>
      <c r="F290" s="262"/>
      <c r="G290" s="184"/>
      <c r="H290" s="184"/>
      <c r="I290" s="184"/>
      <c r="J290" s="184"/>
      <c r="K290" s="28"/>
      <c r="L290" s="28"/>
      <c r="M290" s="28"/>
      <c r="N290" s="79"/>
    </row>
    <row r="291" spans="1:14" ht="12.75" customHeight="1">
      <c r="A291" s="186"/>
      <c r="B291" s="187"/>
      <c r="C291" s="187"/>
      <c r="D291" s="188"/>
      <c r="E291" s="188"/>
      <c r="F291" s="188"/>
      <c r="G291" s="188"/>
      <c r="H291" s="188"/>
      <c r="I291" s="188"/>
      <c r="J291" s="188"/>
      <c r="K291" s="28"/>
      <c r="L291" s="28"/>
      <c r="M291" s="28"/>
      <c r="N291" s="79"/>
    </row>
    <row r="292" spans="1:14" s="123" customFormat="1">
      <c r="A292" s="87"/>
      <c r="B292" s="28"/>
      <c r="C292" s="28"/>
      <c r="D292" s="28"/>
      <c r="E292" s="28" t="s">
        <v>289</v>
      </c>
      <c r="F292" s="28"/>
      <c r="G292" s="28"/>
      <c r="H292" s="28"/>
      <c r="I292" s="28"/>
      <c r="J292" s="28"/>
      <c r="K292" s="28"/>
      <c r="L292" s="28"/>
      <c r="M292" s="28"/>
      <c r="N292" s="79"/>
    </row>
    <row r="293" spans="1:14">
      <c r="A293" s="87"/>
      <c r="B293" s="28"/>
      <c r="C293" s="28"/>
      <c r="D293" s="28" t="s">
        <v>271</v>
      </c>
      <c r="E293" s="137"/>
      <c r="F293" s="28"/>
      <c r="G293" s="28"/>
      <c r="H293" s="28"/>
      <c r="I293" s="28"/>
      <c r="J293" s="28"/>
      <c r="K293" s="28"/>
      <c r="L293" s="28"/>
      <c r="M293" s="28"/>
      <c r="N293" s="79"/>
    </row>
    <row r="294" spans="1:14">
      <c r="A294" s="87"/>
      <c r="B294" s="28"/>
      <c r="C294" s="28"/>
      <c r="D294" s="28" t="s">
        <v>272</v>
      </c>
      <c r="E294" s="137"/>
      <c r="F294" s="28"/>
      <c r="G294" s="28"/>
      <c r="H294" s="28"/>
      <c r="I294" s="28"/>
      <c r="J294" s="28"/>
      <c r="K294" s="28"/>
      <c r="L294" s="28"/>
      <c r="M294" s="28"/>
      <c r="N294" s="79"/>
    </row>
    <row r="295" spans="1:14">
      <c r="A295" s="87"/>
      <c r="B295" s="28"/>
      <c r="C295" s="28"/>
      <c r="D295" s="28" t="s">
        <v>273</v>
      </c>
      <c r="E295" s="137"/>
      <c r="F295" s="28"/>
      <c r="G295" s="28"/>
      <c r="H295" s="28"/>
      <c r="I295" s="28"/>
      <c r="J295" s="28"/>
      <c r="K295" s="28"/>
      <c r="L295" s="28"/>
      <c r="M295" s="28"/>
      <c r="N295" s="79"/>
    </row>
    <row r="296" spans="1:14">
      <c r="A296" s="87"/>
      <c r="B296" s="28"/>
      <c r="C296" s="28"/>
      <c r="D296" s="28" t="s">
        <v>274</v>
      </c>
      <c r="E296" s="137"/>
      <c r="F296" s="28"/>
      <c r="G296" s="28"/>
      <c r="H296" s="140" t="s">
        <v>324</v>
      </c>
      <c r="I296" s="39"/>
      <c r="J296" s="39"/>
      <c r="K296" s="28"/>
      <c r="L296" s="28" t="s">
        <v>220</v>
      </c>
      <c r="M296" s="28"/>
      <c r="N296" s="79"/>
    </row>
    <row r="297" spans="1:14" ht="12.75" customHeight="1">
      <c r="A297" s="87"/>
      <c r="B297" s="28"/>
      <c r="C297" s="28"/>
      <c r="D297" s="28" t="s">
        <v>275</v>
      </c>
      <c r="E297" s="137"/>
      <c r="F297" s="28"/>
      <c r="G297" s="28"/>
      <c r="H297" s="259" t="str">
        <f>+"Los gasto directos para una gallina en el mes es de $"&amp;VALUE(D300)&amp;"."</f>
        <v>Los gasto directos para una gallina en el mes es de $0.</v>
      </c>
      <c r="I297" s="259"/>
      <c r="J297" s="259"/>
      <c r="K297" s="28"/>
      <c r="L297" s="31"/>
      <c r="M297" s="31"/>
      <c r="N297" s="82"/>
    </row>
    <row r="298" spans="1:14">
      <c r="A298" s="87"/>
      <c r="B298" s="28"/>
      <c r="C298" s="28"/>
      <c r="D298" s="28" t="s">
        <v>276</v>
      </c>
      <c r="E298" s="137"/>
      <c r="F298" s="28"/>
      <c r="G298" s="28"/>
      <c r="H298" s="259"/>
      <c r="I298" s="259"/>
      <c r="J298" s="259"/>
      <c r="K298" s="28"/>
      <c r="L298" s="31"/>
      <c r="M298" s="31"/>
      <c r="N298" s="82"/>
    </row>
    <row r="299" spans="1:14" ht="12.75" customHeight="1">
      <c r="A299" s="87"/>
      <c r="B299" s="28"/>
      <c r="C299" s="28"/>
      <c r="D299" s="28"/>
      <c r="E299" s="28"/>
      <c r="F299" s="28"/>
      <c r="G299" s="28"/>
      <c r="H299" s="259"/>
      <c r="I299" s="259"/>
      <c r="J299" s="259"/>
      <c r="K299" s="28"/>
      <c r="L299" s="31"/>
      <c r="M299" s="31"/>
      <c r="N299" s="82"/>
    </row>
    <row r="300" spans="1:14">
      <c r="A300" s="263" t="s">
        <v>288</v>
      </c>
      <c r="B300" s="264"/>
      <c r="C300" s="28" t="s">
        <v>221</v>
      </c>
      <c r="D300" s="136">
        <f>IF(SUM(E293:E298)=0,,AVERAGE(E293:E298))</f>
        <v>0</v>
      </c>
      <c r="E300" s="93"/>
      <c r="F300" s="33"/>
      <c r="G300" s="33"/>
      <c r="H300" s="259"/>
      <c r="I300" s="259"/>
      <c r="J300" s="259"/>
      <c r="K300" s="28"/>
      <c r="L300" s="31"/>
      <c r="M300" s="31"/>
      <c r="N300" s="82"/>
    </row>
    <row r="301" spans="1:14">
      <c r="A301" s="87"/>
      <c r="B301" s="28"/>
      <c r="C301" s="28"/>
      <c r="D301" s="93"/>
      <c r="E301" s="93"/>
      <c r="F301" s="33"/>
      <c r="G301" s="33"/>
      <c r="H301" s="33"/>
      <c r="I301" s="33"/>
      <c r="J301" s="33"/>
      <c r="K301" s="113"/>
      <c r="L301" s="31"/>
      <c r="M301" s="31"/>
      <c r="N301" s="82"/>
    </row>
    <row r="302" spans="1:14">
      <c r="A302" s="87"/>
      <c r="B302" s="28"/>
      <c r="C302" s="28"/>
      <c r="D302" s="182"/>
      <c r="E302" s="182"/>
      <c r="F302" s="182"/>
      <c r="G302" s="182"/>
      <c r="H302" s="182"/>
      <c r="I302" s="182"/>
      <c r="J302" s="182"/>
      <c r="K302" s="48"/>
      <c r="L302" s="31"/>
      <c r="M302" s="31"/>
      <c r="N302" s="82"/>
    </row>
    <row r="303" spans="1:14">
      <c r="A303" s="47"/>
      <c r="B303" s="28"/>
      <c r="C303" s="28"/>
      <c r="D303" s="28"/>
      <c r="E303" s="28"/>
      <c r="F303" s="45"/>
      <c r="G303" s="45"/>
      <c r="H303" s="45"/>
      <c r="I303" s="45"/>
      <c r="J303" s="45"/>
      <c r="K303" s="45"/>
      <c r="L303" s="28"/>
      <c r="M303" s="28"/>
      <c r="N303" s="79"/>
    </row>
    <row r="304" spans="1:14" ht="12.75" customHeight="1">
      <c r="A304" s="89" t="s">
        <v>246</v>
      </c>
      <c r="B304" s="39"/>
      <c r="C304" s="39"/>
      <c r="D304" s="28"/>
      <c r="E304" s="38"/>
      <c r="F304" s="45"/>
      <c r="G304" s="45"/>
      <c r="H304" s="45"/>
      <c r="I304" s="45"/>
      <c r="J304" s="45"/>
      <c r="K304" s="45"/>
      <c r="L304" s="39"/>
      <c r="M304" s="39"/>
      <c r="N304" s="80"/>
    </row>
    <row r="305" spans="1:14">
      <c r="A305" s="91"/>
      <c r="B305" s="39"/>
      <c r="C305" s="39"/>
      <c r="D305" s="28"/>
      <c r="E305" s="38"/>
      <c r="F305" s="33"/>
      <c r="G305" s="33"/>
      <c r="H305" s="33"/>
      <c r="I305" s="33"/>
      <c r="J305" s="33"/>
      <c r="K305" s="83"/>
      <c r="L305" s="39"/>
      <c r="M305" s="39"/>
      <c r="N305" s="80"/>
    </row>
    <row r="306" spans="1:14">
      <c r="A306" s="91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80"/>
    </row>
    <row r="307" spans="1:14">
      <c r="A307" s="88" t="s">
        <v>290</v>
      </c>
      <c r="B307" s="31"/>
      <c r="C307" s="31"/>
      <c r="D307" s="31"/>
      <c r="E307" s="28"/>
      <c r="F307" s="28"/>
      <c r="G307" s="28"/>
      <c r="H307" s="28"/>
      <c r="I307" s="28"/>
      <c r="J307" s="28"/>
      <c r="K307" s="28"/>
      <c r="L307" s="249"/>
      <c r="M307" s="249"/>
      <c r="N307" s="81"/>
    </row>
    <row r="308" spans="1:14">
      <c r="A308" s="10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185"/>
      <c r="M308" s="185"/>
      <c r="N308" s="81"/>
    </row>
    <row r="309" spans="1:14" ht="12.75" customHeight="1">
      <c r="A309" s="260" t="s">
        <v>323</v>
      </c>
      <c r="B309" s="261"/>
      <c r="C309" s="261"/>
      <c r="D309" s="262"/>
      <c r="E309" s="262"/>
      <c r="F309" s="262"/>
      <c r="G309" s="184"/>
      <c r="H309" s="184"/>
      <c r="I309" s="184"/>
      <c r="J309" s="184"/>
      <c r="K309" s="28"/>
      <c r="L309" s="28"/>
      <c r="M309" s="28"/>
      <c r="N309" s="79"/>
    </row>
    <row r="310" spans="1:14">
      <c r="A310" s="260"/>
      <c r="B310" s="261"/>
      <c r="C310" s="261"/>
      <c r="D310" s="262"/>
      <c r="E310" s="262"/>
      <c r="F310" s="262"/>
      <c r="G310" s="184"/>
      <c r="H310" s="184"/>
      <c r="I310" s="184"/>
      <c r="J310" s="184"/>
      <c r="K310" s="28"/>
      <c r="L310" s="28"/>
      <c r="M310" s="28"/>
      <c r="N310" s="79"/>
    </row>
    <row r="311" spans="1:14">
      <c r="A311" s="186"/>
      <c r="B311" s="187"/>
      <c r="C311" s="187"/>
      <c r="D311" s="188"/>
      <c r="E311" s="188"/>
      <c r="F311" s="188"/>
      <c r="G311" s="188"/>
      <c r="H311" s="188"/>
      <c r="I311" s="188"/>
      <c r="J311" s="188"/>
      <c r="K311" s="28"/>
      <c r="L311" s="28"/>
      <c r="M311" s="28"/>
      <c r="N311" s="79"/>
    </row>
    <row r="312" spans="1:14">
      <c r="A312" s="87"/>
      <c r="B312" s="28"/>
      <c r="C312" s="28"/>
      <c r="D312" s="28"/>
      <c r="E312" s="28" t="s">
        <v>291</v>
      </c>
      <c r="F312" s="28"/>
      <c r="G312" s="28"/>
      <c r="H312" s="28"/>
      <c r="I312" s="28"/>
      <c r="J312" s="28"/>
      <c r="K312" s="28"/>
      <c r="L312" s="28"/>
      <c r="M312" s="28"/>
      <c r="N312" s="79"/>
    </row>
    <row r="313" spans="1:14">
      <c r="A313" s="87"/>
      <c r="B313" s="28"/>
      <c r="C313" s="28"/>
      <c r="D313" s="28" t="s">
        <v>271</v>
      </c>
      <c r="E313" s="137"/>
      <c r="F313" s="28"/>
      <c r="G313" s="28"/>
      <c r="H313" s="28"/>
      <c r="I313" s="28"/>
      <c r="J313" s="28"/>
      <c r="K313" s="28"/>
      <c r="L313" s="28"/>
      <c r="M313" s="28"/>
      <c r="N313" s="79"/>
    </row>
    <row r="314" spans="1:14">
      <c r="A314" s="87"/>
      <c r="B314" s="28"/>
      <c r="C314" s="28"/>
      <c r="D314" s="28" t="s">
        <v>272</v>
      </c>
      <c r="E314" s="137"/>
      <c r="F314" s="28"/>
      <c r="G314" s="28"/>
      <c r="H314" s="28"/>
      <c r="I314" s="28"/>
      <c r="J314" s="28"/>
      <c r="K314" s="28"/>
      <c r="L314" s="28" t="s">
        <v>220</v>
      </c>
      <c r="M314" s="28"/>
      <c r="N314" s="79"/>
    </row>
    <row r="315" spans="1:14" ht="12.75" customHeight="1">
      <c r="A315" s="87"/>
      <c r="B315" s="28"/>
      <c r="C315" s="28"/>
      <c r="D315" s="28" t="s">
        <v>273</v>
      </c>
      <c r="E315" s="137"/>
      <c r="F315" s="28"/>
      <c r="G315" s="28"/>
      <c r="H315" s="28"/>
      <c r="I315" s="28"/>
      <c r="J315" s="28"/>
      <c r="K315" s="28"/>
      <c r="L315" s="31"/>
      <c r="M315" s="31"/>
      <c r="N315" s="82"/>
    </row>
    <row r="316" spans="1:14">
      <c r="A316" s="87"/>
      <c r="B316" s="28"/>
      <c r="C316" s="28"/>
      <c r="D316" s="28" t="s">
        <v>274</v>
      </c>
      <c r="E316" s="137"/>
      <c r="F316" s="28"/>
      <c r="G316" s="28"/>
      <c r="H316" s="140" t="s">
        <v>324</v>
      </c>
      <c r="I316" s="39"/>
      <c r="J316" s="39"/>
      <c r="K316" s="28"/>
      <c r="L316" s="31"/>
      <c r="M316" s="31"/>
      <c r="N316" s="82"/>
    </row>
    <row r="317" spans="1:14" ht="12.75" customHeight="1">
      <c r="A317" s="87"/>
      <c r="B317" s="28"/>
      <c r="C317" s="28"/>
      <c r="D317" s="28" t="s">
        <v>275</v>
      </c>
      <c r="E317" s="137"/>
      <c r="F317" s="28"/>
      <c r="G317" s="28"/>
      <c r="H317" s="259" t="str">
        <f>+"Los sueldos y prestaciones para una gallina en el mes es de $"&amp;VALUE(D320)&amp;"."</f>
        <v>Los sueldos y prestaciones para una gallina en el mes es de $0.</v>
      </c>
      <c r="I317" s="259"/>
      <c r="J317" s="259"/>
      <c r="K317" s="28"/>
      <c r="L317" s="31"/>
      <c r="M317" s="31"/>
      <c r="N317" s="82"/>
    </row>
    <row r="318" spans="1:14">
      <c r="A318" s="87"/>
      <c r="B318" s="28"/>
      <c r="C318" s="28"/>
      <c r="D318" s="28" t="s">
        <v>276</v>
      </c>
      <c r="E318" s="137"/>
      <c r="F318" s="28"/>
      <c r="G318" s="28"/>
      <c r="H318" s="259"/>
      <c r="I318" s="259"/>
      <c r="J318" s="259"/>
      <c r="K318" s="28"/>
      <c r="L318" s="31"/>
      <c r="M318" s="31"/>
      <c r="N318" s="82"/>
    </row>
    <row r="319" spans="1:14">
      <c r="A319" s="87"/>
      <c r="B319" s="28"/>
      <c r="C319" s="28"/>
      <c r="D319" s="28"/>
      <c r="E319" s="28"/>
      <c r="F319" s="28"/>
      <c r="G319" s="28"/>
      <c r="H319" s="259"/>
      <c r="I319" s="259"/>
      <c r="J319" s="259"/>
      <c r="K319" s="28"/>
      <c r="L319" s="31"/>
      <c r="M319" s="31"/>
      <c r="N319" s="82"/>
    </row>
    <row r="320" spans="1:14">
      <c r="A320" s="263" t="s">
        <v>290</v>
      </c>
      <c r="B320" s="264"/>
      <c r="C320" s="28" t="s">
        <v>221</v>
      </c>
      <c r="D320" s="136">
        <f>IF(SUM(E313:E318)=0,,AVERAGE(E313:E318))</f>
        <v>0</v>
      </c>
      <c r="E320" s="93"/>
      <c r="F320" s="33"/>
      <c r="G320" s="33"/>
      <c r="H320" s="259"/>
      <c r="I320" s="259"/>
      <c r="J320" s="259"/>
      <c r="K320" s="28"/>
      <c r="L320" s="31"/>
      <c r="M320" s="31"/>
      <c r="N320" s="82"/>
    </row>
    <row r="321" spans="1:14" ht="12.75" customHeight="1">
      <c r="A321" s="116"/>
      <c r="B321" s="93"/>
      <c r="C321" s="28"/>
      <c r="D321" s="93"/>
      <c r="E321" s="93"/>
      <c r="F321" s="33"/>
      <c r="G321" s="33"/>
      <c r="H321" s="33"/>
      <c r="I321" s="33"/>
      <c r="J321" s="33"/>
      <c r="K321" s="113"/>
      <c r="L321" s="28"/>
      <c r="M321" s="28"/>
      <c r="N321" s="79"/>
    </row>
    <row r="322" spans="1:14">
      <c r="A322" s="87"/>
      <c r="B322" s="28"/>
      <c r="C322" s="28"/>
      <c r="D322" s="182"/>
      <c r="E322" s="182"/>
      <c r="F322" s="182"/>
      <c r="G322" s="182"/>
      <c r="H322" s="182"/>
      <c r="I322" s="182"/>
      <c r="J322" s="182"/>
      <c r="K322" s="48"/>
      <c r="L322" s="28"/>
      <c r="M322" s="28"/>
      <c r="N322" s="79"/>
    </row>
    <row r="323" spans="1:14">
      <c r="A323" s="47"/>
      <c r="B323" s="28"/>
      <c r="C323" s="28"/>
      <c r="D323" s="28"/>
      <c r="E323" s="28"/>
      <c r="F323" s="45"/>
      <c r="G323" s="45"/>
      <c r="H323" s="45"/>
      <c r="I323" s="45"/>
      <c r="J323" s="45"/>
      <c r="K323" s="45"/>
      <c r="L323" s="28"/>
      <c r="M323" s="28"/>
      <c r="N323" s="79"/>
    </row>
    <row r="324" spans="1:14">
      <c r="A324" s="89" t="s">
        <v>246</v>
      </c>
      <c r="B324" s="39"/>
      <c r="C324" s="39"/>
      <c r="D324" s="28"/>
      <c r="E324" s="38"/>
      <c r="F324" s="45"/>
      <c r="G324" s="45"/>
      <c r="H324" s="45"/>
      <c r="I324" s="45"/>
      <c r="J324" s="45"/>
      <c r="K324" s="45"/>
      <c r="L324" s="39"/>
      <c r="M324" s="39"/>
      <c r="N324" s="80"/>
    </row>
    <row r="325" spans="1:14">
      <c r="A325" s="91"/>
      <c r="B325" s="39"/>
      <c r="C325" s="39"/>
      <c r="D325" s="28"/>
      <c r="E325" s="38"/>
      <c r="F325" s="33"/>
      <c r="G325" s="33"/>
      <c r="H325" s="33"/>
      <c r="I325" s="33"/>
      <c r="J325" s="33"/>
      <c r="K325" s="83"/>
      <c r="L325" s="39"/>
      <c r="M325" s="39"/>
      <c r="N325" s="80"/>
    </row>
    <row r="326" spans="1:14">
      <c r="A326" s="91"/>
      <c r="B326" s="39"/>
      <c r="C326" s="39"/>
      <c r="D326" s="28"/>
      <c r="E326" s="38"/>
      <c r="F326" s="33"/>
      <c r="G326" s="33"/>
      <c r="H326" s="33"/>
      <c r="I326" s="33"/>
      <c r="J326" s="33"/>
      <c r="K326" s="83"/>
      <c r="L326" s="39"/>
      <c r="M326" s="39"/>
      <c r="N326" s="80"/>
    </row>
    <row r="327" spans="1:14" ht="15">
      <c r="A327" s="250" t="s">
        <v>304</v>
      </c>
      <c r="B327" s="251"/>
      <c r="C327" s="251"/>
      <c r="D327" s="251"/>
      <c r="E327" s="251"/>
      <c r="F327" s="251"/>
      <c r="G327" s="251"/>
      <c r="H327" s="251"/>
      <c r="I327" s="251"/>
      <c r="J327" s="251"/>
      <c r="K327" s="251"/>
      <c r="L327" s="251"/>
      <c r="M327" s="251"/>
      <c r="N327" s="252"/>
    </row>
    <row r="328" spans="1:14">
      <c r="A328" s="124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127"/>
    </row>
    <row r="329" spans="1:14">
      <c r="A329" s="88" t="s">
        <v>267</v>
      </c>
      <c r="B329" s="31"/>
      <c r="C329" s="31"/>
      <c r="D329" s="31"/>
      <c r="E329" s="28"/>
      <c r="F329" s="28"/>
      <c r="G329" s="28"/>
      <c r="H329" s="28"/>
      <c r="I329" s="28"/>
      <c r="J329" s="28"/>
      <c r="K329" s="28"/>
      <c r="L329" s="249"/>
      <c r="M329" s="249"/>
      <c r="N329" s="81"/>
    </row>
    <row r="330" spans="1:14">
      <c r="A330" s="10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185"/>
      <c r="M330" s="185"/>
      <c r="N330" s="81"/>
    </row>
    <row r="331" spans="1:14">
      <c r="A331" s="246"/>
      <c r="B331" s="247"/>
      <c r="C331" s="247"/>
      <c r="D331" s="248"/>
      <c r="E331" s="248"/>
      <c r="F331" s="248"/>
      <c r="G331" s="188"/>
      <c r="H331" s="188"/>
      <c r="I331" s="188"/>
      <c r="J331" s="188"/>
      <c r="K331" s="28"/>
      <c r="L331" s="45"/>
      <c r="M331" s="28"/>
      <c r="N331" s="79"/>
    </row>
    <row r="332" spans="1:14">
      <c r="A332" s="246"/>
      <c r="B332" s="247"/>
      <c r="C332" s="247"/>
      <c r="D332" s="248"/>
      <c r="E332" s="248"/>
      <c r="F332" s="248"/>
      <c r="G332" s="188"/>
      <c r="H332" s="188"/>
      <c r="I332" s="188"/>
      <c r="J332" s="188"/>
      <c r="K332" s="28"/>
      <c r="L332" s="28"/>
      <c r="M332" s="28"/>
      <c r="N332" s="79"/>
    </row>
    <row r="333" spans="1:14" ht="12.75" customHeight="1">
      <c r="A333" s="186"/>
      <c r="B333" s="187"/>
      <c r="C333" s="187"/>
      <c r="D333" s="188"/>
      <c r="E333" s="188"/>
      <c r="F333" s="188"/>
      <c r="G333" s="188"/>
      <c r="H333" s="188"/>
      <c r="I333" s="188"/>
      <c r="J333" s="188"/>
      <c r="K333" s="28"/>
      <c r="L333" s="28"/>
      <c r="M333" s="28"/>
      <c r="N333" s="79"/>
    </row>
    <row r="334" spans="1:14">
      <c r="A334" s="87"/>
      <c r="B334" s="28"/>
      <c r="C334" s="28"/>
      <c r="D334" s="28"/>
      <c r="E334" s="28" t="s">
        <v>267</v>
      </c>
      <c r="F334" s="28"/>
      <c r="G334" s="28"/>
      <c r="H334" s="28"/>
      <c r="I334" s="28"/>
      <c r="J334" s="28"/>
      <c r="K334" s="28"/>
      <c r="L334" s="28"/>
      <c r="M334" s="28"/>
      <c r="N334" s="79"/>
    </row>
    <row r="335" spans="1:14" ht="12.75" customHeight="1">
      <c r="A335" s="87"/>
      <c r="B335" s="28"/>
      <c r="C335" s="28"/>
      <c r="D335" s="28" t="s">
        <v>271</v>
      </c>
      <c r="E335" s="139"/>
      <c r="F335" s="28"/>
      <c r="G335" s="28"/>
      <c r="H335" s="28"/>
      <c r="I335" s="28"/>
      <c r="J335" s="28"/>
      <c r="K335" s="28"/>
      <c r="L335" s="28"/>
      <c r="M335" s="28"/>
      <c r="N335" s="79"/>
    </row>
    <row r="336" spans="1:14">
      <c r="A336" s="87"/>
      <c r="B336" s="28"/>
      <c r="C336" s="28"/>
      <c r="D336" s="28" t="s">
        <v>272</v>
      </c>
      <c r="E336" s="139"/>
      <c r="F336" s="28"/>
      <c r="G336" s="28"/>
      <c r="H336" s="28"/>
      <c r="I336" s="28"/>
      <c r="J336" s="28"/>
      <c r="K336" s="28"/>
      <c r="L336" s="28" t="s">
        <v>220</v>
      </c>
      <c r="M336" s="28"/>
      <c r="N336" s="79"/>
    </row>
    <row r="337" spans="1:14">
      <c r="A337" s="87"/>
      <c r="B337" s="28"/>
      <c r="C337" s="28"/>
      <c r="D337" s="28" t="s">
        <v>273</v>
      </c>
      <c r="E337" s="139"/>
      <c r="F337" s="28"/>
      <c r="G337" s="28"/>
      <c r="H337" s="28"/>
      <c r="I337" s="28"/>
      <c r="J337" s="28"/>
      <c r="K337" s="28"/>
      <c r="L337" s="31"/>
      <c r="M337" s="31"/>
      <c r="N337" s="82"/>
    </row>
    <row r="338" spans="1:14">
      <c r="A338" s="87"/>
      <c r="B338" s="28"/>
      <c r="C338" s="28"/>
      <c r="D338" s="28" t="s">
        <v>274</v>
      </c>
      <c r="E338" s="139"/>
      <c r="F338" s="28"/>
      <c r="G338" s="28"/>
      <c r="H338" s="140" t="s">
        <v>324</v>
      </c>
      <c r="I338" s="39"/>
      <c r="J338" s="39"/>
      <c r="K338" s="28"/>
      <c r="L338" s="31"/>
      <c r="M338" s="31"/>
      <c r="N338" s="82"/>
    </row>
    <row r="339" spans="1:14" ht="12.75" customHeight="1">
      <c r="A339" s="87"/>
      <c r="B339" s="28"/>
      <c r="C339" s="28"/>
      <c r="D339" s="28" t="s">
        <v>275</v>
      </c>
      <c r="E339" s="139"/>
      <c r="F339" s="28"/>
      <c r="G339" s="28"/>
      <c r="H339" s="259" t="str">
        <f>+"El costo de la gallina al momento de inicar con la postura es de $"&amp;VALUE(D342)&amp;" KG."</f>
        <v>El costo de la gallina al momento de inicar con la postura es de $0 KG.</v>
      </c>
      <c r="I339" s="259"/>
      <c r="J339" s="259"/>
      <c r="K339" s="28"/>
      <c r="L339" s="31"/>
      <c r="M339" s="31"/>
      <c r="N339" s="82"/>
    </row>
    <row r="340" spans="1:14">
      <c r="A340" s="87"/>
      <c r="B340" s="28"/>
      <c r="C340" s="28"/>
      <c r="D340" s="28" t="s">
        <v>276</v>
      </c>
      <c r="E340" s="139"/>
      <c r="F340" s="28"/>
      <c r="G340" s="28"/>
      <c r="H340" s="259"/>
      <c r="I340" s="259"/>
      <c r="J340" s="259"/>
      <c r="K340" s="28"/>
      <c r="L340" s="31"/>
      <c r="M340" s="31"/>
      <c r="N340" s="82"/>
    </row>
    <row r="341" spans="1:14" ht="12.75" customHeight="1">
      <c r="A341" s="87"/>
      <c r="B341" s="28"/>
      <c r="C341" s="28"/>
      <c r="D341" s="28"/>
      <c r="E341" s="28"/>
      <c r="F341" s="28"/>
      <c r="G341" s="28"/>
      <c r="H341" s="259"/>
      <c r="I341" s="259"/>
      <c r="J341" s="259"/>
      <c r="K341" s="28"/>
      <c r="L341" s="31"/>
      <c r="M341" s="31"/>
      <c r="N341" s="82"/>
    </row>
    <row r="342" spans="1:14">
      <c r="A342" s="87" t="s">
        <v>307</v>
      </c>
      <c r="B342" s="28"/>
      <c r="C342" s="28" t="s">
        <v>221</v>
      </c>
      <c r="D342" s="136">
        <f>IF(SUM(E335:E340)=0,,AVERAGE(E335:E340))</f>
        <v>0</v>
      </c>
      <c r="E342" s="93"/>
      <c r="F342" s="33"/>
      <c r="G342" s="33"/>
      <c r="H342" s="259"/>
      <c r="I342" s="259"/>
      <c r="J342" s="259"/>
      <c r="K342" s="104"/>
      <c r="L342" s="31"/>
      <c r="M342" s="31"/>
      <c r="N342" s="82"/>
    </row>
    <row r="343" spans="1:14">
      <c r="A343" s="87"/>
      <c r="B343" s="28"/>
      <c r="C343" s="28"/>
      <c r="D343" s="93"/>
      <c r="E343" s="93"/>
      <c r="F343" s="33"/>
      <c r="G343" s="33"/>
      <c r="H343" s="33"/>
      <c r="I343" s="33"/>
      <c r="J343" s="33"/>
      <c r="K343" s="113"/>
      <c r="L343" s="28"/>
      <c r="M343" s="28"/>
      <c r="N343" s="79"/>
    </row>
    <row r="344" spans="1:14">
      <c r="A344" s="87"/>
      <c r="B344" s="28"/>
      <c r="C344" s="28"/>
      <c r="D344" s="182"/>
      <c r="E344" s="182"/>
      <c r="F344" s="182"/>
      <c r="G344" s="182"/>
      <c r="H344" s="182"/>
      <c r="I344" s="182"/>
      <c r="J344" s="182"/>
      <c r="K344" s="48"/>
      <c r="L344" s="28"/>
      <c r="M344" s="28"/>
      <c r="N344" s="79"/>
    </row>
    <row r="345" spans="1:14">
      <c r="A345" s="87"/>
      <c r="B345" s="28"/>
      <c r="C345" s="28"/>
      <c r="D345" s="28"/>
      <c r="E345" s="28"/>
      <c r="F345" s="33"/>
      <c r="G345" s="33"/>
      <c r="H345" s="33"/>
      <c r="I345" s="33"/>
      <c r="J345" s="33"/>
      <c r="K345" s="28"/>
      <c r="L345" s="28"/>
      <c r="M345" s="28"/>
      <c r="N345" s="79"/>
    </row>
    <row r="346" spans="1:14">
      <c r="A346" s="89" t="s">
        <v>246</v>
      </c>
      <c r="B346" s="28"/>
      <c r="C346" s="28"/>
      <c r="D346" s="28"/>
      <c r="E346" s="38"/>
      <c r="F346" s="33"/>
      <c r="G346" s="33"/>
      <c r="H346" s="33"/>
      <c r="I346" s="33"/>
      <c r="J346" s="33"/>
      <c r="K346" s="83"/>
      <c r="L346" s="28"/>
      <c r="M346" s="28"/>
      <c r="N346" s="79"/>
    </row>
    <row r="347" spans="1:14">
      <c r="A347" s="91"/>
      <c r="B347" s="39"/>
      <c r="C347" s="39"/>
      <c r="D347" s="39"/>
      <c r="E347" s="38"/>
      <c r="F347" s="33"/>
      <c r="G347" s="33"/>
      <c r="H347" s="33"/>
      <c r="I347" s="33"/>
      <c r="J347" s="33"/>
      <c r="K347" s="36"/>
      <c r="L347" s="39"/>
      <c r="M347" s="39"/>
      <c r="N347" s="80"/>
    </row>
    <row r="348" spans="1:14">
      <c r="A348" s="91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80"/>
    </row>
    <row r="349" spans="1:14">
      <c r="A349" s="88" t="s">
        <v>282</v>
      </c>
      <c r="B349" s="31"/>
      <c r="C349" s="31"/>
      <c r="D349" s="31"/>
      <c r="E349" s="28"/>
      <c r="F349" s="28"/>
      <c r="G349" s="28"/>
      <c r="H349" s="28"/>
      <c r="I349" s="28"/>
      <c r="J349" s="28"/>
      <c r="K349" s="28"/>
      <c r="L349" s="28"/>
      <c r="M349" s="28"/>
      <c r="N349" s="79"/>
    </row>
    <row r="350" spans="1:14">
      <c r="A350" s="10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79"/>
    </row>
    <row r="351" spans="1:14" ht="12.75" customHeight="1">
      <c r="A351" s="246" t="s">
        <v>315</v>
      </c>
      <c r="B351" s="247"/>
      <c r="C351" s="247"/>
      <c r="D351" s="248"/>
      <c r="E351" s="248"/>
      <c r="F351" s="248"/>
      <c r="G351" s="188"/>
      <c r="H351" s="188"/>
      <c r="I351" s="188"/>
      <c r="J351" s="188"/>
      <c r="K351" s="28"/>
      <c r="L351" s="28"/>
      <c r="M351" s="28"/>
      <c r="N351" s="79"/>
    </row>
    <row r="352" spans="1:14">
      <c r="A352" s="246"/>
      <c r="B352" s="247"/>
      <c r="C352" s="247"/>
      <c r="D352" s="248"/>
      <c r="E352" s="248"/>
      <c r="F352" s="248"/>
      <c r="G352" s="188"/>
      <c r="H352" s="188"/>
      <c r="I352" s="188"/>
      <c r="J352" s="188"/>
      <c r="K352" s="28"/>
      <c r="L352" s="28"/>
      <c r="M352" s="28"/>
      <c r="N352" s="79"/>
    </row>
    <row r="353" spans="1:14" ht="12.75" customHeight="1">
      <c r="A353" s="186"/>
      <c r="B353" s="187"/>
      <c r="C353" s="187"/>
      <c r="D353" s="188"/>
      <c r="E353" s="188"/>
      <c r="F353" s="188"/>
      <c r="G353" s="188"/>
      <c r="H353" s="188"/>
      <c r="I353" s="188"/>
      <c r="J353" s="188"/>
      <c r="K353" s="28"/>
      <c r="L353" s="28"/>
      <c r="M353" s="28"/>
      <c r="N353" s="79"/>
    </row>
    <row r="354" spans="1:14">
      <c r="A354" s="87"/>
      <c r="B354" s="28"/>
      <c r="C354" s="28"/>
      <c r="D354" s="28"/>
      <c r="E354" s="138" t="s">
        <v>281</v>
      </c>
      <c r="F354" s="28"/>
      <c r="G354" s="28"/>
      <c r="H354" s="28"/>
      <c r="I354" s="28"/>
      <c r="J354" s="28"/>
      <c r="K354" s="28"/>
      <c r="L354" s="28"/>
      <c r="M354" s="28"/>
      <c r="N354" s="79"/>
    </row>
    <row r="355" spans="1:14" ht="12.75" customHeight="1">
      <c r="A355" s="87"/>
      <c r="B355" s="28"/>
      <c r="C355" s="28"/>
      <c r="D355" s="28" t="s">
        <v>271</v>
      </c>
      <c r="E355" s="160"/>
      <c r="F355" s="28"/>
      <c r="G355" s="28"/>
      <c r="H355" s="28"/>
      <c r="I355" s="28"/>
      <c r="J355" s="28"/>
      <c r="K355" s="28"/>
      <c r="L355" s="28"/>
      <c r="M355" s="28"/>
      <c r="N355" s="79"/>
    </row>
    <row r="356" spans="1:14">
      <c r="A356" s="87"/>
      <c r="B356" s="28"/>
      <c r="C356" s="28"/>
      <c r="D356" s="28" t="s">
        <v>272</v>
      </c>
      <c r="E356" s="160"/>
      <c r="F356" s="28"/>
      <c r="G356" s="28"/>
      <c r="H356" s="28"/>
      <c r="I356" s="28"/>
      <c r="J356" s="28"/>
      <c r="K356" s="28"/>
      <c r="L356" s="28"/>
      <c r="M356" s="28"/>
      <c r="N356" s="79"/>
    </row>
    <row r="357" spans="1:14">
      <c r="A357" s="87"/>
      <c r="B357" s="28"/>
      <c r="C357" s="28"/>
      <c r="D357" s="28" t="s">
        <v>273</v>
      </c>
      <c r="E357" s="160"/>
      <c r="F357" s="28"/>
      <c r="G357" s="28"/>
      <c r="H357" s="28"/>
      <c r="I357" s="28"/>
      <c r="J357" s="28"/>
      <c r="K357" s="28"/>
      <c r="L357" s="28"/>
      <c r="M357" s="28"/>
      <c r="N357" s="79"/>
    </row>
    <row r="358" spans="1:14">
      <c r="A358" s="87"/>
      <c r="B358" s="28"/>
      <c r="C358" s="28"/>
      <c r="D358" s="28" t="s">
        <v>274</v>
      </c>
      <c r="E358" s="160"/>
      <c r="F358" s="28"/>
      <c r="G358" s="28"/>
      <c r="H358" s="140" t="s">
        <v>324</v>
      </c>
      <c r="I358" s="39"/>
      <c r="J358" s="39"/>
      <c r="K358" s="28"/>
      <c r="L358" s="28" t="s">
        <v>220</v>
      </c>
      <c r="M358" s="28"/>
      <c r="N358" s="79"/>
    </row>
    <row r="359" spans="1:14" ht="12.75" customHeight="1">
      <c r="A359" s="87"/>
      <c r="B359" s="28"/>
      <c r="C359" s="28"/>
      <c r="D359" s="28" t="s">
        <v>275</v>
      </c>
      <c r="E359" s="160"/>
      <c r="F359" s="28"/>
      <c r="G359" s="28"/>
      <c r="H359" s="259" t="str">
        <f>+"Los kilos de alimento que consumío una pollita en el mes fue "&amp;VALUE(D362)&amp;" KG."</f>
        <v>Los kilos de alimento que consumío una pollita en el mes fue 0 KG.</v>
      </c>
      <c r="I359" s="259"/>
      <c r="J359" s="259"/>
      <c r="K359" s="28"/>
      <c r="L359" s="31"/>
      <c r="M359" s="31"/>
      <c r="N359" s="82"/>
    </row>
    <row r="360" spans="1:14">
      <c r="A360" s="87"/>
      <c r="B360" s="28"/>
      <c r="C360" s="28"/>
      <c r="D360" s="28" t="s">
        <v>276</v>
      </c>
      <c r="E360" s="160"/>
      <c r="F360" s="28"/>
      <c r="G360" s="28"/>
      <c r="H360" s="259"/>
      <c r="I360" s="259"/>
      <c r="J360" s="259"/>
      <c r="K360" s="28"/>
      <c r="L360" s="31"/>
      <c r="M360" s="31"/>
      <c r="N360" s="82"/>
    </row>
    <row r="361" spans="1:14" ht="12.75" customHeight="1">
      <c r="A361" s="87"/>
      <c r="B361" s="28"/>
      <c r="C361" s="28"/>
      <c r="D361" s="28"/>
      <c r="E361" s="28"/>
      <c r="F361" s="28"/>
      <c r="G361" s="28"/>
      <c r="H361" s="259"/>
      <c r="I361" s="259"/>
      <c r="J361" s="259"/>
      <c r="K361" s="28"/>
      <c r="L361" s="31"/>
      <c r="M361" s="31"/>
      <c r="N361" s="82"/>
    </row>
    <row r="362" spans="1:14">
      <c r="A362" s="263" t="s">
        <v>282</v>
      </c>
      <c r="B362" s="264"/>
      <c r="C362" s="28" t="s">
        <v>221</v>
      </c>
      <c r="D362" s="135">
        <f>IF(SUM(E355:E360)=0,,AVERAGE(E355:E360))</f>
        <v>0</v>
      </c>
      <c r="E362" s="93"/>
      <c r="F362" s="93"/>
      <c r="G362" s="93"/>
      <c r="H362" s="259"/>
      <c r="I362" s="259"/>
      <c r="J362" s="259"/>
      <c r="K362" s="45"/>
      <c r="L362" s="31"/>
      <c r="M362" s="31"/>
      <c r="N362" s="82"/>
    </row>
    <row r="363" spans="1:14">
      <c r="A363" s="87"/>
      <c r="B363" s="28"/>
      <c r="C363" s="28"/>
      <c r="D363" s="93"/>
      <c r="E363" s="93"/>
      <c r="F363" s="111"/>
      <c r="G363" s="111"/>
      <c r="H363" s="111"/>
      <c r="I363" s="111"/>
      <c r="J363" s="111"/>
      <c r="K363" s="96"/>
      <c r="L363" s="31"/>
      <c r="M363" s="31"/>
      <c r="N363" s="82"/>
    </row>
    <row r="364" spans="1:14">
      <c r="A364" s="87"/>
      <c r="B364" s="28"/>
      <c r="C364" s="28"/>
      <c r="D364" s="182"/>
      <c r="E364" s="182"/>
      <c r="F364" s="182"/>
      <c r="G364" s="182"/>
      <c r="H364" s="182"/>
      <c r="I364" s="182"/>
      <c r="J364" s="182"/>
      <c r="K364" s="48"/>
      <c r="L364" s="31"/>
      <c r="M364" s="31"/>
      <c r="N364" s="82"/>
    </row>
    <row r="365" spans="1:14">
      <c r="A365" s="47"/>
      <c r="B365" s="28"/>
      <c r="C365" s="28"/>
      <c r="D365" s="28"/>
      <c r="E365" s="28"/>
      <c r="F365" s="33"/>
      <c r="G365" s="33"/>
      <c r="H365" s="33"/>
      <c r="I365" s="33"/>
      <c r="J365" s="33"/>
      <c r="K365" s="28"/>
      <c r="L365" s="28"/>
      <c r="M365" s="28"/>
      <c r="N365" s="79"/>
    </row>
    <row r="366" spans="1:14">
      <c r="A366" s="89" t="s">
        <v>246</v>
      </c>
      <c r="B366" s="39"/>
      <c r="C366" s="39"/>
      <c r="D366" s="28"/>
      <c r="E366" s="38"/>
      <c r="F366" s="33"/>
      <c r="G366" s="33"/>
      <c r="H366" s="33"/>
      <c r="I366" s="33"/>
      <c r="J366" s="33"/>
      <c r="K366" s="45"/>
      <c r="L366" s="39"/>
      <c r="M366" s="39"/>
      <c r="N366" s="80"/>
    </row>
    <row r="367" spans="1:14">
      <c r="A367" s="89"/>
      <c r="B367" s="39"/>
      <c r="C367" s="39"/>
      <c r="D367" s="28"/>
      <c r="E367" s="38"/>
      <c r="F367" s="33"/>
      <c r="G367" s="33"/>
      <c r="H367" s="33"/>
      <c r="I367" s="33"/>
      <c r="J367" s="33"/>
      <c r="K367" s="45"/>
      <c r="L367" s="39"/>
      <c r="M367" s="39"/>
      <c r="N367" s="80"/>
    </row>
    <row r="368" spans="1:14">
      <c r="A368" s="91"/>
      <c r="B368" s="39"/>
      <c r="C368" s="39"/>
      <c r="D368" s="28"/>
      <c r="E368" s="38"/>
      <c r="F368" s="33"/>
      <c r="G368" s="33"/>
      <c r="H368" s="33"/>
      <c r="I368" s="33"/>
      <c r="J368" s="33"/>
      <c r="K368" s="83"/>
      <c r="L368" s="39"/>
      <c r="M368" s="39"/>
      <c r="N368" s="80"/>
    </row>
    <row r="369" spans="1:14">
      <c r="A369" s="88" t="s">
        <v>292</v>
      </c>
      <c r="B369" s="31"/>
      <c r="C369" s="31"/>
      <c r="D369" s="31"/>
      <c r="E369" s="28"/>
      <c r="F369" s="28"/>
      <c r="G369" s="28"/>
      <c r="H369" s="28"/>
      <c r="I369" s="28"/>
      <c r="J369" s="28"/>
      <c r="K369" s="28"/>
      <c r="L369" s="249"/>
      <c r="M369" s="249"/>
      <c r="N369" s="81"/>
    </row>
    <row r="370" spans="1:14">
      <c r="A370" s="10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185"/>
      <c r="M370" s="185"/>
      <c r="N370" s="81"/>
    </row>
    <row r="371" spans="1:14" ht="12.75" customHeight="1">
      <c r="A371" s="260" t="s">
        <v>316</v>
      </c>
      <c r="B371" s="261"/>
      <c r="C371" s="261"/>
      <c r="D371" s="262"/>
      <c r="E371" s="262"/>
      <c r="F371" s="262"/>
      <c r="G371" s="184"/>
      <c r="H371" s="184"/>
      <c r="I371" s="184"/>
      <c r="J371" s="184"/>
      <c r="K371" s="28"/>
      <c r="L371" s="45"/>
      <c r="M371" s="28"/>
      <c r="N371" s="79"/>
    </row>
    <row r="372" spans="1:14">
      <c r="A372" s="260"/>
      <c r="B372" s="261"/>
      <c r="C372" s="261"/>
      <c r="D372" s="262"/>
      <c r="E372" s="262"/>
      <c r="F372" s="262"/>
      <c r="G372" s="184"/>
      <c r="H372" s="184"/>
      <c r="I372" s="184"/>
      <c r="J372" s="184"/>
      <c r="K372" s="28"/>
      <c r="L372" s="28"/>
      <c r="M372" s="28"/>
      <c r="N372" s="79"/>
    </row>
    <row r="373" spans="1:14" ht="12.75" customHeight="1">
      <c r="A373" s="186"/>
      <c r="B373" s="187"/>
      <c r="C373" s="187"/>
      <c r="D373" s="188"/>
      <c r="E373" s="188"/>
      <c r="F373" s="188"/>
      <c r="G373" s="188"/>
      <c r="H373" s="188"/>
      <c r="I373" s="188"/>
      <c r="J373" s="188"/>
      <c r="K373" s="28"/>
      <c r="L373" s="28"/>
      <c r="M373" s="28"/>
      <c r="N373" s="79"/>
    </row>
    <row r="374" spans="1:14">
      <c r="A374" s="87"/>
      <c r="B374" s="28"/>
      <c r="C374" s="28"/>
      <c r="D374" s="28"/>
      <c r="E374" s="28" t="s">
        <v>302</v>
      </c>
      <c r="F374" s="28"/>
      <c r="G374" s="28"/>
      <c r="H374" s="28"/>
      <c r="I374" s="28"/>
      <c r="J374" s="28"/>
      <c r="K374" s="28"/>
      <c r="L374" s="28"/>
      <c r="M374" s="28"/>
      <c r="N374" s="79"/>
    </row>
    <row r="375" spans="1:14" ht="12.75" customHeight="1">
      <c r="A375" s="87"/>
      <c r="B375" s="28"/>
      <c r="C375" s="28"/>
      <c r="D375" s="28" t="s">
        <v>271</v>
      </c>
      <c r="E375" s="139"/>
      <c r="F375" s="28"/>
      <c r="G375" s="28"/>
      <c r="H375" s="28"/>
      <c r="I375" s="28"/>
      <c r="J375" s="28"/>
      <c r="K375" s="28"/>
      <c r="L375" s="28"/>
      <c r="M375" s="28"/>
      <c r="N375" s="79"/>
    </row>
    <row r="376" spans="1:14">
      <c r="A376" s="87"/>
      <c r="B376" s="28"/>
      <c r="C376" s="28"/>
      <c r="D376" s="28" t="s">
        <v>272</v>
      </c>
      <c r="E376" s="139"/>
      <c r="F376" s="28"/>
      <c r="G376" s="28"/>
      <c r="H376" s="28"/>
      <c r="I376" s="28"/>
      <c r="J376" s="28"/>
      <c r="K376" s="28"/>
      <c r="L376" s="28"/>
      <c r="M376" s="28"/>
      <c r="N376" s="79"/>
    </row>
    <row r="377" spans="1:14">
      <c r="A377" s="87"/>
      <c r="B377" s="28"/>
      <c r="C377" s="28"/>
      <c r="D377" s="28" t="s">
        <v>273</v>
      </c>
      <c r="E377" s="139"/>
      <c r="F377" s="28"/>
      <c r="G377" s="28"/>
      <c r="H377" s="28"/>
      <c r="I377" s="28"/>
      <c r="J377" s="28"/>
      <c r="K377" s="28"/>
      <c r="L377" s="28"/>
      <c r="M377" s="28"/>
      <c r="N377" s="79"/>
    </row>
    <row r="378" spans="1:14">
      <c r="A378" s="87"/>
      <c r="B378" s="28"/>
      <c r="C378" s="28"/>
      <c r="D378" s="28" t="s">
        <v>274</v>
      </c>
      <c r="E378" s="139"/>
      <c r="F378" s="28"/>
      <c r="G378" s="28"/>
      <c r="H378" s="140" t="s">
        <v>324</v>
      </c>
      <c r="I378" s="39"/>
      <c r="J378" s="39"/>
      <c r="K378" s="28"/>
      <c r="L378" s="28" t="s">
        <v>220</v>
      </c>
      <c r="M378" s="28"/>
      <c r="N378" s="79"/>
    </row>
    <row r="379" spans="1:14" ht="12.75" customHeight="1">
      <c r="A379" s="87"/>
      <c r="B379" s="28"/>
      <c r="C379" s="28"/>
      <c r="D379" s="28" t="s">
        <v>275</v>
      </c>
      <c r="E379" s="139"/>
      <c r="F379" s="28"/>
      <c r="G379" s="28"/>
      <c r="H379" s="259" t="str">
        <f>+"El costo del consumo de alimento en el mes de una pollita es $"&amp;VALUE(D382)&amp;"."</f>
        <v>El costo del consumo de alimento en el mes de una pollita es $0.</v>
      </c>
      <c r="I379" s="259"/>
      <c r="J379" s="259"/>
      <c r="K379" s="28"/>
      <c r="L379" s="31"/>
      <c r="M379" s="31"/>
      <c r="N379" s="82"/>
    </row>
    <row r="380" spans="1:14">
      <c r="A380" s="87"/>
      <c r="B380" s="28"/>
      <c r="C380" s="28"/>
      <c r="D380" s="28" t="s">
        <v>276</v>
      </c>
      <c r="E380" s="139"/>
      <c r="F380" s="28"/>
      <c r="G380" s="28"/>
      <c r="H380" s="259"/>
      <c r="I380" s="259"/>
      <c r="J380" s="259"/>
      <c r="K380" s="28"/>
      <c r="L380" s="31"/>
      <c r="M380" s="31"/>
      <c r="N380" s="82"/>
    </row>
    <row r="381" spans="1:14" ht="12.75" customHeight="1">
      <c r="A381" s="87"/>
      <c r="B381" s="28"/>
      <c r="C381" s="28"/>
      <c r="D381" s="28"/>
      <c r="E381" s="28"/>
      <c r="F381" s="28"/>
      <c r="G381" s="28"/>
      <c r="H381" s="259"/>
      <c r="I381" s="259"/>
      <c r="J381" s="259"/>
      <c r="K381" s="28"/>
      <c r="L381" s="31"/>
      <c r="M381" s="31"/>
      <c r="N381" s="82"/>
    </row>
    <row r="382" spans="1:14">
      <c r="A382" s="263" t="s">
        <v>292</v>
      </c>
      <c r="B382" s="264"/>
      <c r="C382" s="28" t="s">
        <v>221</v>
      </c>
      <c r="D382" s="136">
        <f>IF(SUM(E375:E380)=0,,AVERAGE(E375:E380))</f>
        <v>0</v>
      </c>
      <c r="E382" s="114"/>
      <c r="F382" s="112"/>
      <c r="G382" s="112"/>
      <c r="H382" s="259"/>
      <c r="I382" s="259"/>
      <c r="J382" s="259"/>
      <c r="K382" s="35"/>
      <c r="L382" s="31"/>
      <c r="M382" s="31"/>
      <c r="N382" s="82"/>
    </row>
    <row r="383" spans="1:14">
      <c r="A383" s="87"/>
      <c r="B383" s="28"/>
      <c r="C383" s="28"/>
      <c r="D383" s="114"/>
      <c r="E383" s="114"/>
      <c r="F383" s="112"/>
      <c r="G383" s="112"/>
      <c r="H383" s="112"/>
      <c r="I383" s="112"/>
      <c r="J383" s="112"/>
      <c r="K383" s="113"/>
      <c r="L383" s="117"/>
      <c r="M383" s="117"/>
      <c r="N383" s="118"/>
    </row>
    <row r="384" spans="1:14">
      <c r="A384" s="87"/>
      <c r="B384" s="28"/>
      <c r="C384" s="28"/>
      <c r="D384" s="28"/>
      <c r="E384" s="28"/>
      <c r="F384" s="45"/>
      <c r="G384" s="45"/>
      <c r="H384" s="45"/>
      <c r="I384" s="45"/>
      <c r="J384" s="45"/>
      <c r="K384" s="45"/>
      <c r="L384" s="117"/>
      <c r="M384" s="117"/>
      <c r="N384" s="118"/>
    </row>
    <row r="385" spans="1:14">
      <c r="A385" s="87"/>
      <c r="B385" s="28"/>
      <c r="C385" s="28"/>
      <c r="D385" s="28"/>
      <c r="E385" s="28"/>
      <c r="F385" s="45"/>
      <c r="G385" s="45"/>
      <c r="H385" s="45"/>
      <c r="I385" s="45"/>
      <c r="J385" s="45"/>
      <c r="K385" s="45"/>
      <c r="L385" s="33"/>
      <c r="M385" s="28"/>
      <c r="N385" s="79"/>
    </row>
    <row r="386" spans="1:14">
      <c r="A386" s="89" t="s">
        <v>246</v>
      </c>
      <c r="B386" s="28"/>
      <c r="C386" s="28"/>
      <c r="D386" s="28"/>
      <c r="E386" s="28"/>
      <c r="F386" s="45"/>
      <c r="G386" s="45"/>
      <c r="H386" s="45"/>
      <c r="I386" s="45"/>
      <c r="J386" s="45"/>
      <c r="K386" s="45"/>
      <c r="L386" s="33"/>
      <c r="M386" s="37"/>
      <c r="N386" s="79"/>
    </row>
    <row r="387" spans="1:14">
      <c r="A387" s="87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33"/>
      <c r="M387" s="37"/>
      <c r="N387" s="79"/>
    </row>
    <row r="388" spans="1:14">
      <c r="A388" s="87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33"/>
      <c r="M388" s="37"/>
      <c r="N388" s="79"/>
    </row>
    <row r="389" spans="1:14">
      <c r="A389" s="88" t="s">
        <v>285</v>
      </c>
      <c r="B389" s="31"/>
      <c r="C389" s="31"/>
      <c r="D389" s="31"/>
      <c r="E389" s="28"/>
      <c r="F389" s="28"/>
      <c r="G389" s="28"/>
      <c r="H389" s="28"/>
      <c r="I389" s="28"/>
      <c r="J389" s="28"/>
      <c r="K389" s="28"/>
      <c r="L389" s="249"/>
      <c r="M389" s="249"/>
      <c r="N389" s="81"/>
    </row>
    <row r="390" spans="1:14">
      <c r="A390" s="10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185"/>
      <c r="M390" s="185"/>
      <c r="N390" s="81"/>
    </row>
    <row r="391" spans="1:14" ht="12.75" customHeight="1">
      <c r="A391" s="246" t="s">
        <v>319</v>
      </c>
      <c r="B391" s="247"/>
      <c r="C391" s="247"/>
      <c r="D391" s="248"/>
      <c r="E391" s="248"/>
      <c r="F391" s="248"/>
      <c r="G391" s="188"/>
      <c r="H391" s="188"/>
      <c r="I391" s="188"/>
      <c r="J391" s="188"/>
      <c r="K391" s="28"/>
      <c r="L391" s="45"/>
      <c r="M391" s="28"/>
      <c r="N391" s="79"/>
    </row>
    <row r="392" spans="1:14">
      <c r="A392" s="246"/>
      <c r="B392" s="247"/>
      <c r="C392" s="247"/>
      <c r="D392" s="248"/>
      <c r="E392" s="248"/>
      <c r="F392" s="248"/>
      <c r="G392" s="188"/>
      <c r="H392" s="188"/>
      <c r="I392" s="188"/>
      <c r="J392" s="188"/>
      <c r="K392" s="28"/>
      <c r="L392" s="28"/>
      <c r="M392" s="28"/>
      <c r="N392" s="79"/>
    </row>
    <row r="393" spans="1:14" ht="12.75" customHeight="1">
      <c r="A393" s="186"/>
      <c r="B393" s="187"/>
      <c r="C393" s="187"/>
      <c r="D393" s="188"/>
      <c r="E393" s="188"/>
      <c r="F393" s="188"/>
      <c r="G393" s="188"/>
      <c r="H393" s="188"/>
      <c r="I393" s="188"/>
      <c r="J393" s="188"/>
      <c r="K393" s="28"/>
      <c r="L393" s="28"/>
      <c r="M393" s="28"/>
      <c r="N393" s="79"/>
    </row>
    <row r="394" spans="1:14">
      <c r="A394" s="87"/>
      <c r="B394" s="28"/>
      <c r="C394" s="28"/>
      <c r="D394" s="28"/>
      <c r="E394" s="28" t="s">
        <v>278</v>
      </c>
      <c r="F394" s="28"/>
      <c r="G394" s="28"/>
      <c r="H394" s="28"/>
      <c r="I394" s="28"/>
      <c r="J394" s="28"/>
      <c r="K394" s="28"/>
      <c r="L394" s="28"/>
      <c r="M394" s="28"/>
      <c r="N394" s="79"/>
    </row>
    <row r="395" spans="1:14" ht="12.75" customHeight="1">
      <c r="A395" s="87"/>
      <c r="B395" s="28"/>
      <c r="C395" s="28"/>
      <c r="D395" s="28" t="s">
        <v>271</v>
      </c>
      <c r="E395" s="139"/>
      <c r="F395" s="28"/>
      <c r="G395" s="28"/>
      <c r="H395" s="28"/>
      <c r="I395" s="28"/>
      <c r="J395" s="28"/>
      <c r="K395" s="28"/>
      <c r="L395" s="28"/>
      <c r="M395" s="28"/>
      <c r="N395" s="79"/>
    </row>
    <row r="396" spans="1:14">
      <c r="A396" s="87"/>
      <c r="B396" s="28"/>
      <c r="C396" s="28"/>
      <c r="D396" s="28" t="s">
        <v>272</v>
      </c>
      <c r="E396" s="139"/>
      <c r="F396" s="28"/>
      <c r="G396" s="28"/>
      <c r="H396" s="28"/>
      <c r="I396" s="28"/>
      <c r="J396" s="28"/>
      <c r="K396" s="28"/>
      <c r="L396" s="28"/>
      <c r="M396" s="28"/>
      <c r="N396" s="79"/>
    </row>
    <row r="397" spans="1:14">
      <c r="A397" s="87"/>
      <c r="B397" s="28"/>
      <c r="C397" s="28"/>
      <c r="D397" s="28" t="s">
        <v>273</v>
      </c>
      <c r="E397" s="139"/>
      <c r="F397" s="28"/>
      <c r="G397" s="28"/>
      <c r="H397" s="28"/>
      <c r="I397" s="28"/>
      <c r="J397" s="28"/>
      <c r="K397" s="28"/>
      <c r="L397" s="28"/>
      <c r="M397" s="28"/>
      <c r="N397" s="79"/>
    </row>
    <row r="398" spans="1:14">
      <c r="A398" s="87"/>
      <c r="B398" s="28"/>
      <c r="C398" s="28"/>
      <c r="D398" s="28" t="s">
        <v>274</v>
      </c>
      <c r="E398" s="139"/>
      <c r="F398" s="28"/>
      <c r="G398" s="28"/>
      <c r="H398" s="140" t="s">
        <v>324</v>
      </c>
      <c r="I398" s="39"/>
      <c r="J398" s="39"/>
      <c r="K398" s="28"/>
      <c r="L398" s="28" t="s">
        <v>220</v>
      </c>
      <c r="M398" s="28"/>
      <c r="N398" s="79"/>
    </row>
    <row r="399" spans="1:14" ht="12.75" customHeight="1">
      <c r="A399" s="87"/>
      <c r="B399" s="28"/>
      <c r="C399" s="28"/>
      <c r="D399" s="28" t="s">
        <v>275</v>
      </c>
      <c r="E399" s="139"/>
      <c r="F399" s="28"/>
      <c r="G399" s="28"/>
      <c r="H399" s="259" t="str">
        <f>+"El costo del consumo de alimento terminado y complementos alimenticios de una pollita en el mes es de $"&amp;VALUE(D402)&amp;"."</f>
        <v>El costo del consumo de alimento terminado y complementos alimenticios de una pollita en el mes es de $0.</v>
      </c>
      <c r="I399" s="259"/>
      <c r="J399" s="259"/>
      <c r="K399" s="28"/>
      <c r="L399" s="31"/>
      <c r="M399" s="31"/>
      <c r="N399" s="82"/>
    </row>
    <row r="400" spans="1:14">
      <c r="A400" s="87"/>
      <c r="B400" s="28"/>
      <c r="C400" s="28"/>
      <c r="D400" s="28" t="s">
        <v>276</v>
      </c>
      <c r="E400" s="139"/>
      <c r="F400" s="28"/>
      <c r="G400" s="28"/>
      <c r="H400" s="259"/>
      <c r="I400" s="259"/>
      <c r="J400" s="259"/>
      <c r="K400" s="28"/>
      <c r="L400" s="31"/>
      <c r="M400" s="31"/>
      <c r="N400" s="82"/>
    </row>
    <row r="401" spans="1:14" ht="12.75" customHeight="1">
      <c r="A401" s="87"/>
      <c r="B401" s="28"/>
      <c r="C401" s="28"/>
      <c r="D401" s="28"/>
      <c r="E401" s="28"/>
      <c r="F401" s="28"/>
      <c r="G401" s="28"/>
      <c r="H401" s="259"/>
      <c r="I401" s="259"/>
      <c r="J401" s="259"/>
      <c r="K401" s="28"/>
      <c r="L401" s="31"/>
      <c r="M401" s="31"/>
      <c r="N401" s="82"/>
    </row>
    <row r="402" spans="1:14">
      <c r="A402" s="116" t="s">
        <v>295</v>
      </c>
      <c r="B402" s="84"/>
      <c r="C402" s="28" t="s">
        <v>221</v>
      </c>
      <c r="D402" s="136">
        <f>IF(SUM(E395:E400)=0,,AVERAGE(E395:E400))</f>
        <v>0</v>
      </c>
      <c r="E402" s="93"/>
      <c r="F402" s="92"/>
      <c r="G402" s="92"/>
      <c r="H402" s="259"/>
      <c r="I402" s="259"/>
      <c r="J402" s="259"/>
      <c r="K402" s="28"/>
      <c r="L402" s="117"/>
      <c r="M402" s="117"/>
      <c r="N402" s="118"/>
    </row>
    <row r="403" spans="1:14">
      <c r="A403" s="115"/>
      <c r="B403" s="84"/>
      <c r="C403" s="28"/>
      <c r="D403" s="93"/>
      <c r="E403" s="93"/>
      <c r="F403" s="32"/>
      <c r="G403" s="32"/>
      <c r="H403" s="32"/>
      <c r="I403" s="32"/>
      <c r="J403" s="32"/>
      <c r="K403" s="113"/>
      <c r="L403" s="117"/>
      <c r="M403" s="117"/>
      <c r="N403" s="118"/>
    </row>
    <row r="404" spans="1:14">
      <c r="A404" s="87"/>
      <c r="B404" s="28"/>
      <c r="C404" s="28"/>
      <c r="D404" s="92"/>
      <c r="E404" s="182"/>
      <c r="F404" s="45"/>
      <c r="G404" s="45"/>
      <c r="H404" s="45"/>
      <c r="I404" s="45"/>
      <c r="J404" s="45"/>
      <c r="K404" s="45"/>
      <c r="L404" s="31"/>
      <c r="M404" s="31"/>
      <c r="N404" s="82"/>
    </row>
    <row r="405" spans="1:14">
      <c r="A405" s="87"/>
      <c r="B405" s="28"/>
      <c r="C405" s="28"/>
      <c r="D405" s="32"/>
      <c r="E405" s="34"/>
      <c r="F405" s="45"/>
      <c r="G405" s="45"/>
      <c r="H405" s="45"/>
      <c r="I405" s="45"/>
      <c r="J405" s="45"/>
      <c r="K405" s="45"/>
      <c r="L405" s="28"/>
      <c r="M405" s="28"/>
      <c r="N405" s="79"/>
    </row>
    <row r="406" spans="1:14">
      <c r="A406" s="89" t="s">
        <v>246</v>
      </c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79"/>
    </row>
    <row r="407" spans="1:14">
      <c r="A407" s="47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79"/>
    </row>
    <row r="408" spans="1:14">
      <c r="A408" s="87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79"/>
    </row>
    <row r="409" spans="1:14">
      <c r="A409" s="88" t="s">
        <v>287</v>
      </c>
      <c r="B409" s="31"/>
      <c r="C409" s="31"/>
      <c r="D409" s="31"/>
      <c r="E409" s="28"/>
      <c r="F409" s="28"/>
      <c r="G409" s="28"/>
      <c r="H409" s="28"/>
      <c r="I409" s="28"/>
      <c r="J409" s="28"/>
      <c r="K409" s="28"/>
      <c r="L409" s="249"/>
      <c r="M409" s="249"/>
      <c r="N409" s="81"/>
    </row>
    <row r="410" spans="1:14">
      <c r="A410" s="10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185"/>
      <c r="M410" s="185"/>
      <c r="N410" s="81"/>
    </row>
    <row r="411" spans="1:14" ht="12.75" customHeight="1">
      <c r="A411" s="260" t="s">
        <v>320</v>
      </c>
      <c r="B411" s="261"/>
      <c r="C411" s="261"/>
      <c r="D411" s="262"/>
      <c r="E411" s="262"/>
      <c r="F411" s="262"/>
      <c r="G411" s="184"/>
      <c r="H411" s="184"/>
      <c r="I411" s="184"/>
      <c r="J411" s="184"/>
      <c r="K411" s="28"/>
      <c r="L411" s="45"/>
      <c r="M411" s="28"/>
      <c r="N411" s="79"/>
    </row>
    <row r="412" spans="1:14">
      <c r="A412" s="260"/>
      <c r="B412" s="261"/>
      <c r="C412" s="261"/>
      <c r="D412" s="262"/>
      <c r="E412" s="262"/>
      <c r="F412" s="262"/>
      <c r="G412" s="184"/>
      <c r="H412" s="184"/>
      <c r="I412" s="184"/>
      <c r="J412" s="184"/>
      <c r="K412" s="28"/>
      <c r="L412" s="28"/>
      <c r="M412" s="28"/>
      <c r="N412" s="79"/>
    </row>
    <row r="413" spans="1:14" ht="12.75" customHeight="1">
      <c r="A413" s="186"/>
      <c r="B413" s="187"/>
      <c r="C413" s="187"/>
      <c r="D413" s="188"/>
      <c r="E413" s="188"/>
      <c r="F413" s="188"/>
      <c r="G413" s="188"/>
      <c r="H413" s="188"/>
      <c r="I413" s="188"/>
      <c r="J413" s="188"/>
      <c r="K413" s="28"/>
      <c r="L413" s="28"/>
      <c r="M413" s="28"/>
      <c r="N413" s="79"/>
    </row>
    <row r="414" spans="1:14">
      <c r="A414" s="87"/>
      <c r="B414" s="28"/>
      <c r="C414" s="28"/>
      <c r="D414" s="28"/>
      <c r="E414" s="28" t="s">
        <v>279</v>
      </c>
      <c r="F414" s="28"/>
      <c r="G414" s="28"/>
      <c r="H414" s="28"/>
      <c r="I414" s="28"/>
      <c r="J414" s="28"/>
      <c r="K414" s="28"/>
      <c r="L414" s="28"/>
      <c r="M414" s="28"/>
      <c r="N414" s="79"/>
    </row>
    <row r="415" spans="1:14">
      <c r="A415" s="87"/>
      <c r="B415" s="28"/>
      <c r="C415" s="28"/>
      <c r="D415" s="28" t="s">
        <v>271</v>
      </c>
      <c r="E415" s="139"/>
      <c r="F415" s="28"/>
      <c r="G415" s="28"/>
      <c r="H415" s="28"/>
      <c r="I415" s="28"/>
      <c r="J415" s="28"/>
      <c r="K415" s="28"/>
      <c r="L415" s="28"/>
      <c r="M415" s="28"/>
      <c r="N415" s="79"/>
    </row>
    <row r="416" spans="1:14">
      <c r="A416" s="87"/>
      <c r="B416" s="28"/>
      <c r="C416" s="28"/>
      <c r="D416" s="28" t="s">
        <v>272</v>
      </c>
      <c r="E416" s="139"/>
      <c r="F416" s="28"/>
      <c r="G416" s="28"/>
      <c r="H416" s="28"/>
      <c r="I416" s="28"/>
      <c r="J416" s="28"/>
      <c r="K416" s="28"/>
      <c r="L416" s="28"/>
      <c r="M416" s="28"/>
      <c r="N416" s="79"/>
    </row>
    <row r="417" spans="1:14">
      <c r="A417" s="87"/>
      <c r="B417" s="28"/>
      <c r="C417" s="28"/>
      <c r="D417" s="28" t="s">
        <v>273</v>
      </c>
      <c r="E417" s="139"/>
      <c r="F417" s="28"/>
      <c r="G417" s="28"/>
      <c r="H417" s="28"/>
      <c r="I417" s="28"/>
      <c r="J417" s="28"/>
      <c r="K417" s="28"/>
      <c r="L417" s="28"/>
      <c r="M417" s="28"/>
      <c r="N417" s="79"/>
    </row>
    <row r="418" spans="1:14">
      <c r="A418" s="87"/>
      <c r="B418" s="28"/>
      <c r="C418" s="28"/>
      <c r="D418" s="28" t="s">
        <v>274</v>
      </c>
      <c r="E418" s="139"/>
      <c r="F418" s="28"/>
      <c r="G418" s="28"/>
      <c r="H418" s="140" t="s">
        <v>324</v>
      </c>
      <c r="I418" s="39"/>
      <c r="J418" s="39"/>
      <c r="K418" s="28"/>
      <c r="L418" s="28" t="s">
        <v>220</v>
      </c>
      <c r="M418" s="28"/>
      <c r="N418" s="79"/>
    </row>
    <row r="419" spans="1:14" ht="12.75" customHeight="1">
      <c r="A419" s="87"/>
      <c r="B419" s="28"/>
      <c r="C419" s="28"/>
      <c r="D419" s="28" t="s">
        <v>275</v>
      </c>
      <c r="E419" s="139"/>
      <c r="F419" s="28"/>
      <c r="G419" s="28"/>
      <c r="H419" s="259" t="str">
        <f>+"El costo del medicamento preventivo para una pollita en el mes es de $"&amp;VALUE(D422)&amp;"."</f>
        <v>El costo del medicamento preventivo para una pollita en el mes es de $0.</v>
      </c>
      <c r="I419" s="259"/>
      <c r="J419" s="259"/>
      <c r="K419" s="28"/>
      <c r="L419" s="31"/>
      <c r="M419" s="31"/>
      <c r="N419" s="82"/>
    </row>
    <row r="420" spans="1:14">
      <c r="A420" s="87"/>
      <c r="B420" s="28"/>
      <c r="C420" s="28"/>
      <c r="D420" s="28" t="s">
        <v>276</v>
      </c>
      <c r="E420" s="139"/>
      <c r="F420" s="28"/>
      <c r="G420" s="28"/>
      <c r="H420" s="259"/>
      <c r="I420" s="259"/>
      <c r="J420" s="259"/>
      <c r="K420" s="28"/>
      <c r="L420" s="31"/>
      <c r="M420" s="31"/>
      <c r="N420" s="82"/>
    </row>
    <row r="421" spans="1:14" ht="12.75" customHeight="1">
      <c r="A421" s="87"/>
      <c r="B421" s="28"/>
      <c r="C421" s="28"/>
      <c r="D421" s="28"/>
      <c r="E421" s="28"/>
      <c r="F421" s="28"/>
      <c r="G421" s="28"/>
      <c r="H421" s="259"/>
      <c r="I421" s="259"/>
      <c r="J421" s="259"/>
      <c r="K421" s="28"/>
      <c r="L421" s="31"/>
      <c r="M421" s="31"/>
      <c r="N421" s="82"/>
    </row>
    <row r="422" spans="1:14">
      <c r="A422" s="116" t="s">
        <v>296</v>
      </c>
      <c r="B422" s="93"/>
      <c r="C422" s="28" t="s">
        <v>221</v>
      </c>
      <c r="D422" s="136">
        <f>IF(SUM(E415:E420)=0,,AVERAGE(E415:E420))</f>
        <v>0</v>
      </c>
      <c r="E422" s="93"/>
      <c r="F422" s="33"/>
      <c r="G422" s="33"/>
      <c r="H422" s="259"/>
      <c r="I422" s="259"/>
      <c r="J422" s="259"/>
      <c r="K422" s="28"/>
      <c r="L422" s="31"/>
      <c r="M422" s="31"/>
      <c r="N422" s="82"/>
    </row>
    <row r="423" spans="1:14">
      <c r="A423" s="116"/>
      <c r="B423" s="93"/>
      <c r="C423" s="28"/>
      <c r="D423" s="93"/>
      <c r="E423" s="93"/>
      <c r="F423" s="33"/>
      <c r="G423" s="33"/>
      <c r="H423" s="33"/>
      <c r="I423" s="33"/>
      <c r="J423" s="33"/>
      <c r="K423" s="113"/>
      <c r="L423" s="31"/>
      <c r="M423" s="31"/>
      <c r="N423" s="82"/>
    </row>
    <row r="424" spans="1:14">
      <c r="A424" s="87"/>
      <c r="B424" s="28"/>
      <c r="C424" s="28"/>
      <c r="D424" s="182"/>
      <c r="E424" s="182"/>
      <c r="F424" s="182"/>
      <c r="G424" s="182"/>
      <c r="H424" s="182"/>
      <c r="I424" s="182"/>
      <c r="J424" s="182"/>
      <c r="K424" s="48"/>
      <c r="L424" s="31"/>
      <c r="M424" s="31"/>
      <c r="N424" s="82"/>
    </row>
    <row r="425" spans="1:14">
      <c r="A425" s="47"/>
      <c r="B425" s="28"/>
      <c r="C425" s="28"/>
      <c r="D425" s="28"/>
      <c r="E425" s="28"/>
      <c r="F425" s="45"/>
      <c r="G425" s="45"/>
      <c r="H425" s="45"/>
      <c r="I425" s="45"/>
      <c r="J425" s="45"/>
      <c r="K425" s="45"/>
      <c r="L425" s="31"/>
      <c r="M425" s="31"/>
      <c r="N425" s="82"/>
    </row>
    <row r="426" spans="1:14">
      <c r="A426" s="89" t="s">
        <v>246</v>
      </c>
      <c r="B426" s="39"/>
      <c r="C426" s="39"/>
      <c r="D426" s="28"/>
      <c r="E426" s="38"/>
      <c r="F426" s="45"/>
      <c r="G426" s="45"/>
      <c r="H426" s="45"/>
      <c r="I426" s="45"/>
      <c r="J426" s="45"/>
      <c r="K426" s="45"/>
      <c r="L426" s="39"/>
      <c r="M426" s="39"/>
      <c r="N426" s="80"/>
    </row>
    <row r="427" spans="1:14">
      <c r="A427" s="91"/>
      <c r="B427" s="39"/>
      <c r="C427" s="39"/>
      <c r="D427" s="28"/>
      <c r="E427" s="38"/>
      <c r="F427" s="33"/>
      <c r="G427" s="33"/>
      <c r="H427" s="33"/>
      <c r="I427" s="33"/>
      <c r="J427" s="33"/>
      <c r="K427" s="83"/>
      <c r="L427" s="39"/>
      <c r="M427" s="39"/>
      <c r="N427" s="80"/>
    </row>
    <row r="428" spans="1:14">
      <c r="A428" s="91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80"/>
    </row>
    <row r="429" spans="1:14">
      <c r="A429" s="88" t="s">
        <v>286</v>
      </c>
      <c r="B429" s="31"/>
      <c r="C429" s="31"/>
      <c r="D429" s="31"/>
      <c r="E429" s="28"/>
      <c r="F429" s="28"/>
      <c r="G429" s="28"/>
      <c r="H429" s="28"/>
      <c r="I429" s="28"/>
      <c r="J429" s="28"/>
      <c r="K429" s="28"/>
      <c r="L429" s="249"/>
      <c r="M429" s="249"/>
      <c r="N429" s="81"/>
    </row>
    <row r="430" spans="1:14">
      <c r="A430" s="10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185"/>
      <c r="M430" s="185"/>
      <c r="N430" s="81"/>
    </row>
    <row r="431" spans="1:14" ht="12.75" customHeight="1">
      <c r="A431" s="260" t="s">
        <v>321</v>
      </c>
      <c r="B431" s="261"/>
      <c r="C431" s="261"/>
      <c r="D431" s="262"/>
      <c r="E431" s="262"/>
      <c r="F431" s="262"/>
      <c r="G431" s="184"/>
      <c r="H431" s="184"/>
      <c r="I431" s="184"/>
      <c r="J431" s="184"/>
      <c r="K431" s="28"/>
      <c r="L431" s="45"/>
      <c r="M431" s="28"/>
      <c r="N431" s="79"/>
    </row>
    <row r="432" spans="1:14">
      <c r="A432" s="260"/>
      <c r="B432" s="261"/>
      <c r="C432" s="261"/>
      <c r="D432" s="262"/>
      <c r="E432" s="262"/>
      <c r="F432" s="262"/>
      <c r="G432" s="184"/>
      <c r="H432" s="184"/>
      <c r="I432" s="184"/>
      <c r="J432" s="184"/>
      <c r="K432" s="28"/>
      <c r="L432" s="28"/>
      <c r="M432" s="28"/>
      <c r="N432" s="79"/>
    </row>
    <row r="433" spans="1:14" ht="12.75" customHeight="1">
      <c r="A433" s="186"/>
      <c r="B433" s="187"/>
      <c r="C433" s="187"/>
      <c r="D433" s="188"/>
      <c r="E433" s="188"/>
      <c r="F433" s="188"/>
      <c r="G433" s="188"/>
      <c r="H433" s="188"/>
      <c r="I433" s="188"/>
      <c r="J433" s="188"/>
      <c r="K433" s="28"/>
      <c r="L433" s="28"/>
      <c r="M433" s="28"/>
      <c r="N433" s="79"/>
    </row>
    <row r="434" spans="1:14">
      <c r="A434" s="87"/>
      <c r="B434" s="28"/>
      <c r="C434" s="28"/>
      <c r="D434" s="28"/>
      <c r="E434" s="28" t="s">
        <v>280</v>
      </c>
      <c r="F434" s="28"/>
      <c r="G434" s="28"/>
      <c r="H434" s="28"/>
      <c r="I434" s="28"/>
      <c r="J434" s="28"/>
      <c r="K434" s="28"/>
      <c r="L434" s="28"/>
      <c r="M434" s="28"/>
      <c r="N434" s="79"/>
    </row>
    <row r="435" spans="1:14">
      <c r="A435" s="87"/>
      <c r="B435" s="28"/>
      <c r="C435" s="28"/>
      <c r="D435" s="28" t="s">
        <v>271</v>
      </c>
      <c r="E435" s="139"/>
      <c r="F435" s="28"/>
      <c r="G435" s="28"/>
      <c r="H435" s="28"/>
      <c r="I435" s="28"/>
      <c r="J435" s="28"/>
      <c r="K435" s="28"/>
      <c r="L435" s="28"/>
      <c r="M435" s="28"/>
      <c r="N435" s="79"/>
    </row>
    <row r="436" spans="1:14">
      <c r="A436" s="87"/>
      <c r="B436" s="28"/>
      <c r="C436" s="28"/>
      <c r="D436" s="28" t="s">
        <v>272</v>
      </c>
      <c r="E436" s="139"/>
      <c r="F436" s="28"/>
      <c r="G436" s="28"/>
      <c r="H436" s="28"/>
      <c r="I436" s="28"/>
      <c r="J436" s="28"/>
      <c r="K436" s="28"/>
      <c r="L436" s="28"/>
      <c r="M436" s="28"/>
      <c r="N436" s="79"/>
    </row>
    <row r="437" spans="1:14">
      <c r="A437" s="87"/>
      <c r="B437" s="28"/>
      <c r="C437" s="28"/>
      <c r="D437" s="28" t="s">
        <v>273</v>
      </c>
      <c r="E437" s="139"/>
      <c r="F437" s="28"/>
      <c r="G437" s="28"/>
      <c r="H437" s="28"/>
      <c r="I437" s="28"/>
      <c r="J437" s="28"/>
      <c r="K437" s="28"/>
      <c r="L437" s="28"/>
      <c r="M437" s="28"/>
      <c r="N437" s="79"/>
    </row>
    <row r="438" spans="1:14">
      <c r="A438" s="87"/>
      <c r="B438" s="28"/>
      <c r="C438" s="28"/>
      <c r="D438" s="28" t="s">
        <v>274</v>
      </c>
      <c r="E438" s="139"/>
      <c r="F438" s="28"/>
      <c r="G438" s="28"/>
      <c r="H438" s="140" t="s">
        <v>324</v>
      </c>
      <c r="I438" s="39"/>
      <c r="J438" s="39"/>
      <c r="K438" s="28"/>
      <c r="L438" s="28" t="s">
        <v>220</v>
      </c>
      <c r="M438" s="28"/>
      <c r="N438" s="79"/>
    </row>
    <row r="439" spans="1:14" ht="12.75" customHeight="1">
      <c r="A439" s="87"/>
      <c r="B439" s="28"/>
      <c r="C439" s="28"/>
      <c r="D439" s="28" t="s">
        <v>275</v>
      </c>
      <c r="E439" s="139"/>
      <c r="F439" s="28"/>
      <c r="G439" s="28"/>
      <c r="H439" s="259" t="str">
        <f>+"El costo del material veterinario para una pollita en el mes es de $"&amp;VALUE(D442)&amp;"."</f>
        <v>El costo del material veterinario para una pollita en el mes es de $0.</v>
      </c>
      <c r="I439" s="259"/>
      <c r="J439" s="259"/>
      <c r="K439" s="28"/>
      <c r="L439" s="31"/>
      <c r="M439" s="31"/>
      <c r="N439" s="82"/>
    </row>
    <row r="440" spans="1:14">
      <c r="A440" s="87"/>
      <c r="B440" s="28"/>
      <c r="C440" s="28"/>
      <c r="D440" s="28" t="s">
        <v>276</v>
      </c>
      <c r="E440" s="139"/>
      <c r="F440" s="28"/>
      <c r="G440" s="28"/>
      <c r="H440" s="259"/>
      <c r="I440" s="259"/>
      <c r="J440" s="259"/>
      <c r="K440" s="28"/>
      <c r="L440" s="31"/>
      <c r="M440" s="31"/>
      <c r="N440" s="82"/>
    </row>
    <row r="441" spans="1:14" ht="12.75" customHeight="1">
      <c r="A441" s="87"/>
      <c r="B441" s="28"/>
      <c r="C441" s="28"/>
      <c r="D441" s="28"/>
      <c r="E441" s="28"/>
      <c r="F441" s="28"/>
      <c r="G441" s="28"/>
      <c r="H441" s="259"/>
      <c r="I441" s="259"/>
      <c r="J441" s="259"/>
      <c r="K441" s="28"/>
      <c r="L441" s="31"/>
      <c r="M441" s="31"/>
      <c r="N441" s="82"/>
    </row>
    <row r="442" spans="1:14">
      <c r="A442" s="116" t="s">
        <v>297</v>
      </c>
      <c r="B442" s="93"/>
      <c r="C442" s="28" t="s">
        <v>221</v>
      </c>
      <c r="D442" s="136">
        <f>IF(SUM(E435:E440)=0,,AVERAGE(E435:E440))</f>
        <v>0</v>
      </c>
      <c r="E442" s="93"/>
      <c r="F442" s="33"/>
      <c r="G442" s="33"/>
      <c r="H442" s="259"/>
      <c r="I442" s="259"/>
      <c r="J442" s="259"/>
      <c r="K442" s="28"/>
      <c r="L442" s="31"/>
      <c r="M442" s="31"/>
      <c r="N442" s="82"/>
    </row>
    <row r="443" spans="1:14">
      <c r="A443" s="116"/>
      <c r="B443" s="93"/>
      <c r="C443" s="28"/>
      <c r="D443" s="93"/>
      <c r="E443" s="93"/>
      <c r="F443" s="33"/>
      <c r="G443" s="33"/>
      <c r="H443" s="33"/>
      <c r="I443" s="33"/>
      <c r="J443" s="33"/>
      <c r="K443" s="113"/>
      <c r="L443" s="31"/>
      <c r="M443" s="31"/>
      <c r="N443" s="82"/>
    </row>
    <row r="444" spans="1:14">
      <c r="A444" s="87"/>
      <c r="B444" s="28"/>
      <c r="C444" s="28"/>
      <c r="D444" s="182"/>
      <c r="E444" s="182"/>
      <c r="F444" s="182"/>
      <c r="G444" s="182"/>
      <c r="H444" s="182"/>
      <c r="I444" s="182"/>
      <c r="J444" s="182"/>
      <c r="K444" s="48"/>
      <c r="L444" s="31"/>
      <c r="M444" s="31"/>
      <c r="N444" s="82"/>
    </row>
    <row r="445" spans="1:14">
      <c r="A445" s="47"/>
      <c r="B445" s="28"/>
      <c r="C445" s="28"/>
      <c r="D445" s="28"/>
      <c r="E445" s="28"/>
      <c r="F445" s="45"/>
      <c r="G445" s="45"/>
      <c r="H445" s="45"/>
      <c r="I445" s="45"/>
      <c r="J445" s="45"/>
      <c r="K445" s="45"/>
      <c r="L445" s="31"/>
      <c r="M445" s="31"/>
      <c r="N445" s="82"/>
    </row>
    <row r="446" spans="1:14">
      <c r="A446" s="89" t="s">
        <v>246</v>
      </c>
      <c r="B446" s="39"/>
      <c r="C446" s="39"/>
      <c r="D446" s="28"/>
      <c r="E446" s="38"/>
      <c r="F446" s="45"/>
      <c r="G446" s="45"/>
      <c r="H446" s="45"/>
      <c r="I446" s="45"/>
      <c r="J446" s="45"/>
      <c r="K446" s="45"/>
      <c r="L446" s="39"/>
      <c r="M446" s="39"/>
      <c r="N446" s="80"/>
    </row>
    <row r="447" spans="1:14">
      <c r="A447" s="91"/>
      <c r="B447" s="39"/>
      <c r="C447" s="39"/>
      <c r="D447" s="28"/>
      <c r="E447" s="38"/>
      <c r="F447" s="33"/>
      <c r="G447" s="33"/>
      <c r="H447" s="33"/>
      <c r="I447" s="33"/>
      <c r="J447" s="33"/>
      <c r="K447" s="83"/>
      <c r="L447" s="39"/>
      <c r="M447" s="39"/>
      <c r="N447" s="80"/>
    </row>
    <row r="448" spans="1:14">
      <c r="A448" s="91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80"/>
    </row>
    <row r="449" spans="1:14">
      <c r="A449" s="88" t="s">
        <v>288</v>
      </c>
      <c r="B449" s="31"/>
      <c r="C449" s="31"/>
      <c r="D449" s="31"/>
      <c r="E449" s="28"/>
      <c r="F449" s="28"/>
      <c r="G449" s="28"/>
      <c r="H449" s="28"/>
      <c r="I449" s="28"/>
      <c r="J449" s="28"/>
      <c r="K449" s="28"/>
      <c r="L449" s="249"/>
      <c r="M449" s="249"/>
      <c r="N449" s="81"/>
    </row>
    <row r="450" spans="1:14">
      <c r="A450" s="10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185"/>
      <c r="M450" s="185"/>
      <c r="N450" s="81"/>
    </row>
    <row r="451" spans="1:14" ht="12.75" customHeight="1">
      <c r="A451" s="260" t="s">
        <v>322</v>
      </c>
      <c r="B451" s="261"/>
      <c r="C451" s="261"/>
      <c r="D451" s="262"/>
      <c r="E451" s="262"/>
      <c r="F451" s="262"/>
      <c r="G451" s="184"/>
      <c r="H451" s="184"/>
      <c r="I451" s="184"/>
      <c r="J451" s="184"/>
      <c r="K451" s="28"/>
      <c r="L451" s="45"/>
      <c r="M451" s="28"/>
      <c r="N451" s="79"/>
    </row>
    <row r="452" spans="1:14">
      <c r="A452" s="260"/>
      <c r="B452" s="261"/>
      <c r="C452" s="261"/>
      <c r="D452" s="262"/>
      <c r="E452" s="262"/>
      <c r="F452" s="262"/>
      <c r="G452" s="184"/>
      <c r="H452" s="184"/>
      <c r="I452" s="184"/>
      <c r="J452" s="184"/>
      <c r="K452" s="28"/>
      <c r="L452" s="28"/>
      <c r="M452" s="28"/>
      <c r="N452" s="79"/>
    </row>
    <row r="453" spans="1:14" ht="12.75" customHeight="1">
      <c r="A453" s="186"/>
      <c r="B453" s="187"/>
      <c r="C453" s="187"/>
      <c r="D453" s="188"/>
      <c r="E453" s="188"/>
      <c r="F453" s="188"/>
      <c r="G453" s="188"/>
      <c r="H453" s="188"/>
      <c r="I453" s="188"/>
      <c r="J453" s="188"/>
      <c r="K453" s="28"/>
      <c r="L453" s="28"/>
      <c r="M453" s="28"/>
      <c r="N453" s="79"/>
    </row>
    <row r="454" spans="1:14">
      <c r="A454" s="87"/>
      <c r="B454" s="28"/>
      <c r="C454" s="28"/>
      <c r="D454" s="28"/>
      <c r="E454" s="28" t="s">
        <v>289</v>
      </c>
      <c r="F454" s="28"/>
      <c r="G454" s="28"/>
      <c r="H454" s="28"/>
      <c r="I454" s="28"/>
      <c r="J454" s="28"/>
      <c r="K454" s="28"/>
      <c r="L454" s="28"/>
      <c r="M454" s="28"/>
      <c r="N454" s="79"/>
    </row>
    <row r="455" spans="1:14">
      <c r="A455" s="87"/>
      <c r="B455" s="28"/>
      <c r="C455" s="28"/>
      <c r="D455" s="28" t="s">
        <v>271</v>
      </c>
      <c r="E455" s="139"/>
      <c r="F455" s="28"/>
      <c r="G455" s="28"/>
      <c r="H455" s="28"/>
      <c r="I455" s="28"/>
      <c r="J455" s="28"/>
      <c r="K455" s="28"/>
      <c r="L455" s="28"/>
      <c r="M455" s="28"/>
      <c r="N455" s="79"/>
    </row>
    <row r="456" spans="1:14">
      <c r="A456" s="87"/>
      <c r="B456" s="28"/>
      <c r="C456" s="28"/>
      <c r="D456" s="28" t="s">
        <v>272</v>
      </c>
      <c r="E456" s="139"/>
      <c r="F456" s="28"/>
      <c r="G456" s="28"/>
      <c r="H456" s="28"/>
      <c r="I456" s="28"/>
      <c r="J456" s="28"/>
      <c r="K456" s="28"/>
      <c r="L456" s="28"/>
      <c r="M456" s="28"/>
      <c r="N456" s="79"/>
    </row>
    <row r="457" spans="1:14">
      <c r="A457" s="87"/>
      <c r="B457" s="28"/>
      <c r="C457" s="28"/>
      <c r="D457" s="28" t="s">
        <v>273</v>
      </c>
      <c r="E457" s="139"/>
      <c r="F457" s="28"/>
      <c r="G457" s="28"/>
      <c r="H457" s="28"/>
      <c r="I457" s="28"/>
      <c r="J457" s="28"/>
      <c r="K457" s="28"/>
      <c r="L457" s="28"/>
      <c r="M457" s="28"/>
      <c r="N457" s="79"/>
    </row>
    <row r="458" spans="1:14">
      <c r="A458" s="87"/>
      <c r="B458" s="28"/>
      <c r="C458" s="28"/>
      <c r="D458" s="28" t="s">
        <v>274</v>
      </c>
      <c r="E458" s="139"/>
      <c r="F458" s="28"/>
      <c r="G458" s="28"/>
      <c r="H458" s="140" t="s">
        <v>324</v>
      </c>
      <c r="I458" s="39"/>
      <c r="J458" s="39"/>
      <c r="K458" s="28"/>
      <c r="L458" s="28" t="s">
        <v>220</v>
      </c>
      <c r="M458" s="28"/>
      <c r="N458" s="79"/>
    </row>
    <row r="459" spans="1:14" ht="12.75" customHeight="1">
      <c r="A459" s="87"/>
      <c r="B459" s="28"/>
      <c r="C459" s="28"/>
      <c r="D459" s="28" t="s">
        <v>275</v>
      </c>
      <c r="E459" s="139"/>
      <c r="F459" s="28"/>
      <c r="G459" s="28"/>
      <c r="H459" s="259" t="str">
        <f>+"Los gasto directos para una pollita en el mes es de $"&amp;VALUE(D462)&amp;"."</f>
        <v>Los gasto directos para una pollita en el mes es de $0.</v>
      </c>
      <c r="I459" s="259"/>
      <c r="J459" s="259"/>
      <c r="K459" s="28"/>
      <c r="L459" s="31"/>
      <c r="M459" s="31"/>
      <c r="N459" s="82"/>
    </row>
    <row r="460" spans="1:14">
      <c r="A460" s="87"/>
      <c r="B460" s="28"/>
      <c r="C460" s="28"/>
      <c r="D460" s="28" t="s">
        <v>276</v>
      </c>
      <c r="E460" s="139"/>
      <c r="F460" s="28"/>
      <c r="G460" s="28"/>
      <c r="H460" s="259"/>
      <c r="I460" s="259"/>
      <c r="J460" s="259"/>
      <c r="K460" s="28"/>
      <c r="L460" s="31"/>
      <c r="M460" s="31"/>
      <c r="N460" s="82"/>
    </row>
    <row r="461" spans="1:14" ht="12.75" customHeight="1">
      <c r="A461" s="87"/>
      <c r="B461" s="28"/>
      <c r="C461" s="28"/>
      <c r="D461" s="28"/>
      <c r="E461" s="28"/>
      <c r="F461" s="28"/>
      <c r="G461" s="28"/>
      <c r="H461" s="259"/>
      <c r="I461" s="259"/>
      <c r="J461" s="259"/>
      <c r="K461" s="28"/>
      <c r="L461" s="31"/>
      <c r="M461" s="31"/>
      <c r="N461" s="82"/>
    </row>
    <row r="462" spans="1:14">
      <c r="A462" s="263" t="s">
        <v>288</v>
      </c>
      <c r="B462" s="264"/>
      <c r="C462" s="28" t="s">
        <v>221</v>
      </c>
      <c r="D462" s="136">
        <f>IF(SUM(E455:E460)=0,,AVERAGE(E455:E460))</f>
        <v>0</v>
      </c>
      <c r="E462" s="93"/>
      <c r="F462" s="33"/>
      <c r="G462" s="33"/>
      <c r="H462" s="259"/>
      <c r="I462" s="259"/>
      <c r="J462" s="259"/>
      <c r="K462" s="28"/>
      <c r="L462" s="31"/>
      <c r="M462" s="31"/>
      <c r="N462" s="82"/>
    </row>
    <row r="463" spans="1:14">
      <c r="A463" s="87"/>
      <c r="B463" s="28"/>
      <c r="C463" s="28"/>
      <c r="D463" s="93"/>
      <c r="E463" s="93"/>
      <c r="F463" s="33"/>
      <c r="G463" s="33"/>
      <c r="H463" s="33"/>
      <c r="I463" s="33"/>
      <c r="J463" s="33"/>
      <c r="K463" s="113"/>
      <c r="L463" s="31"/>
      <c r="M463" s="31"/>
      <c r="N463" s="82"/>
    </row>
    <row r="464" spans="1:14">
      <c r="A464" s="87"/>
      <c r="B464" s="28"/>
      <c r="C464" s="28"/>
      <c r="D464" s="182"/>
      <c r="E464" s="182"/>
      <c r="F464" s="182"/>
      <c r="G464" s="182"/>
      <c r="H464" s="182"/>
      <c r="I464" s="182"/>
      <c r="J464" s="182"/>
      <c r="K464" s="48"/>
      <c r="L464" s="31"/>
      <c r="M464" s="31"/>
      <c r="N464" s="82"/>
    </row>
    <row r="465" spans="1:14">
      <c r="A465" s="47"/>
      <c r="B465" s="28"/>
      <c r="C465" s="28"/>
      <c r="D465" s="28"/>
      <c r="E465" s="28"/>
      <c r="F465" s="45"/>
      <c r="G465" s="45"/>
      <c r="H465" s="45"/>
      <c r="I465" s="45"/>
      <c r="J465" s="45"/>
      <c r="K465" s="45"/>
      <c r="L465" s="28"/>
      <c r="M465" s="28"/>
      <c r="N465" s="79"/>
    </row>
    <row r="466" spans="1:14">
      <c r="A466" s="89" t="s">
        <v>246</v>
      </c>
      <c r="B466" s="39"/>
      <c r="C466" s="39"/>
      <c r="D466" s="28"/>
      <c r="E466" s="38"/>
      <c r="F466" s="45"/>
      <c r="G466" s="45"/>
      <c r="H466" s="45"/>
      <c r="I466" s="45"/>
      <c r="J466" s="45"/>
      <c r="K466" s="45"/>
      <c r="L466" s="39"/>
      <c r="M466" s="39"/>
      <c r="N466" s="80"/>
    </row>
    <row r="467" spans="1:14">
      <c r="A467" s="91"/>
      <c r="B467" s="39"/>
      <c r="C467" s="39"/>
      <c r="D467" s="28"/>
      <c r="E467" s="38"/>
      <c r="F467" s="33"/>
      <c r="G467" s="33"/>
      <c r="H467" s="33"/>
      <c r="I467" s="33"/>
      <c r="J467" s="33"/>
      <c r="K467" s="83"/>
      <c r="L467" s="39"/>
      <c r="M467" s="39"/>
      <c r="N467" s="80"/>
    </row>
    <row r="468" spans="1:14">
      <c r="A468" s="91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80"/>
    </row>
    <row r="469" spans="1:14">
      <c r="A469" s="88" t="s">
        <v>290</v>
      </c>
      <c r="B469" s="31"/>
      <c r="C469" s="31"/>
      <c r="D469" s="31"/>
      <c r="E469" s="28"/>
      <c r="F469" s="28"/>
      <c r="G469" s="28"/>
      <c r="H469" s="28"/>
      <c r="I469" s="28"/>
      <c r="J469" s="28"/>
      <c r="K469" s="28"/>
      <c r="L469" s="249"/>
      <c r="M469" s="249"/>
      <c r="N469" s="81"/>
    </row>
    <row r="470" spans="1:14">
      <c r="A470" s="10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185"/>
      <c r="M470" s="185"/>
      <c r="N470" s="81"/>
    </row>
    <row r="471" spans="1:14" ht="12.75" customHeight="1">
      <c r="A471" s="260" t="s">
        <v>323</v>
      </c>
      <c r="B471" s="261"/>
      <c r="C471" s="261"/>
      <c r="D471" s="262"/>
      <c r="E471" s="262"/>
      <c r="F471" s="262"/>
      <c r="G471" s="184"/>
      <c r="H471" s="184"/>
      <c r="I471" s="184"/>
      <c r="J471" s="184"/>
      <c r="K471" s="28"/>
      <c r="L471" s="28"/>
      <c r="M471" s="28"/>
      <c r="N471" s="79"/>
    </row>
    <row r="472" spans="1:14">
      <c r="A472" s="260"/>
      <c r="B472" s="261"/>
      <c r="C472" s="261"/>
      <c r="D472" s="262"/>
      <c r="E472" s="262"/>
      <c r="F472" s="262"/>
      <c r="G472" s="184"/>
      <c r="H472" s="184"/>
      <c r="I472" s="184"/>
      <c r="J472" s="184"/>
      <c r="K472" s="28"/>
      <c r="L472" s="28"/>
      <c r="M472" s="28"/>
      <c r="N472" s="79"/>
    </row>
    <row r="473" spans="1:14">
      <c r="A473" s="186"/>
      <c r="B473" s="187"/>
      <c r="C473" s="187"/>
      <c r="D473" s="188"/>
      <c r="E473" s="188"/>
      <c r="F473" s="188"/>
      <c r="G473" s="188"/>
      <c r="H473" s="188"/>
      <c r="I473" s="188"/>
      <c r="J473" s="188"/>
      <c r="K473" s="28"/>
      <c r="L473" s="28"/>
      <c r="M473" s="28"/>
      <c r="N473" s="79"/>
    </row>
    <row r="474" spans="1:14">
      <c r="A474" s="87"/>
      <c r="B474" s="28"/>
      <c r="C474" s="28"/>
      <c r="D474" s="28"/>
      <c r="E474" s="28" t="s">
        <v>291</v>
      </c>
      <c r="F474" s="28"/>
      <c r="G474" s="28"/>
      <c r="H474" s="28"/>
      <c r="I474" s="28"/>
      <c r="J474" s="28"/>
      <c r="K474" s="28"/>
      <c r="L474" s="28"/>
      <c r="M474" s="28"/>
      <c r="N474" s="79"/>
    </row>
    <row r="475" spans="1:14">
      <c r="A475" s="87"/>
      <c r="B475" s="28"/>
      <c r="C475" s="28"/>
      <c r="D475" s="28" t="s">
        <v>271</v>
      </c>
      <c r="E475" s="139"/>
      <c r="F475" s="28"/>
      <c r="G475" s="28"/>
      <c r="H475" s="28"/>
      <c r="I475" s="28"/>
      <c r="J475" s="28"/>
      <c r="K475" s="28"/>
      <c r="L475" s="28"/>
      <c r="M475" s="28"/>
      <c r="N475" s="79"/>
    </row>
    <row r="476" spans="1:14">
      <c r="A476" s="87"/>
      <c r="B476" s="28"/>
      <c r="C476" s="28"/>
      <c r="D476" s="28" t="s">
        <v>272</v>
      </c>
      <c r="E476" s="139"/>
      <c r="F476" s="28"/>
      <c r="G476" s="28"/>
      <c r="H476" s="28"/>
      <c r="I476" s="28"/>
      <c r="J476" s="28"/>
      <c r="K476" s="28"/>
      <c r="L476" s="28" t="s">
        <v>220</v>
      </c>
      <c r="M476" s="28"/>
      <c r="N476" s="79"/>
    </row>
    <row r="477" spans="1:14">
      <c r="A477" s="87"/>
      <c r="B477" s="28"/>
      <c r="C477" s="28"/>
      <c r="D477" s="28" t="s">
        <v>273</v>
      </c>
      <c r="E477" s="139"/>
      <c r="F477" s="28"/>
      <c r="G477" s="28"/>
      <c r="H477" s="28"/>
      <c r="I477" s="28"/>
      <c r="J477" s="28"/>
      <c r="K477" s="28"/>
      <c r="L477" s="31"/>
      <c r="M477" s="31"/>
      <c r="N477" s="82"/>
    </row>
    <row r="478" spans="1:14">
      <c r="A478" s="87"/>
      <c r="B478" s="28"/>
      <c r="C478" s="28"/>
      <c r="D478" s="28" t="s">
        <v>274</v>
      </c>
      <c r="E478" s="139"/>
      <c r="F478" s="28"/>
      <c r="G478" s="28"/>
      <c r="H478" s="140" t="s">
        <v>324</v>
      </c>
      <c r="I478" s="39"/>
      <c r="J478" s="39"/>
      <c r="K478" s="28"/>
      <c r="L478" s="31"/>
      <c r="M478" s="31"/>
      <c r="N478" s="82"/>
    </row>
    <row r="479" spans="1:14" ht="12.75" customHeight="1">
      <c r="A479" s="87"/>
      <c r="B479" s="28"/>
      <c r="C479" s="28"/>
      <c r="D479" s="28" t="s">
        <v>275</v>
      </c>
      <c r="E479" s="139"/>
      <c r="F479" s="28"/>
      <c r="G479" s="28"/>
      <c r="H479" s="259" t="str">
        <f>+"Los sueldos y prestaciones para una pollita en el mes es de $"&amp;VALUE(D482)&amp;"."</f>
        <v>Los sueldos y prestaciones para una pollita en el mes es de $0.</v>
      </c>
      <c r="I479" s="259"/>
      <c r="J479" s="259"/>
      <c r="K479" s="28"/>
      <c r="L479" s="31"/>
      <c r="M479" s="31"/>
      <c r="N479" s="82"/>
    </row>
    <row r="480" spans="1:14">
      <c r="A480" s="87"/>
      <c r="B480" s="28"/>
      <c r="C480" s="28"/>
      <c r="D480" s="28" t="s">
        <v>276</v>
      </c>
      <c r="E480" s="139"/>
      <c r="F480" s="28"/>
      <c r="G480" s="28"/>
      <c r="H480" s="259"/>
      <c r="I480" s="259"/>
      <c r="J480" s="259"/>
      <c r="K480" s="28"/>
      <c r="L480" s="31"/>
      <c r="M480" s="31"/>
      <c r="N480" s="82"/>
    </row>
    <row r="481" spans="1:14">
      <c r="A481" s="87"/>
      <c r="B481" s="28"/>
      <c r="C481" s="28"/>
      <c r="D481" s="28"/>
      <c r="E481" s="28"/>
      <c r="F481" s="28"/>
      <c r="G481" s="28"/>
      <c r="H481" s="259"/>
      <c r="I481" s="259"/>
      <c r="J481" s="259"/>
      <c r="K481" s="28"/>
      <c r="L481" s="31"/>
      <c r="M481" s="31"/>
      <c r="N481" s="82"/>
    </row>
    <row r="482" spans="1:14">
      <c r="A482" s="263" t="s">
        <v>290</v>
      </c>
      <c r="B482" s="264"/>
      <c r="C482" s="28" t="s">
        <v>221</v>
      </c>
      <c r="D482" s="136">
        <f>IF(SUM(E475:E480)=0,,AVERAGE(E475:E480))</f>
        <v>0</v>
      </c>
      <c r="E482" s="93"/>
      <c r="F482" s="33"/>
      <c r="G482" s="33"/>
      <c r="H482" s="259"/>
      <c r="I482" s="259"/>
      <c r="J482" s="259"/>
      <c r="K482" s="28"/>
      <c r="L482" s="31"/>
      <c r="M482" s="31"/>
      <c r="N482" s="82"/>
    </row>
    <row r="483" spans="1:14">
      <c r="A483" s="116"/>
      <c r="B483" s="93"/>
      <c r="C483" s="28"/>
      <c r="D483" s="93"/>
      <c r="E483" s="93"/>
      <c r="F483" s="33"/>
      <c r="G483" s="33"/>
      <c r="H483" s="33"/>
      <c r="I483" s="33"/>
      <c r="J483" s="33"/>
      <c r="K483" s="113"/>
      <c r="L483" s="28"/>
      <c r="M483" s="28"/>
      <c r="N483" s="79"/>
    </row>
    <row r="484" spans="1:14">
      <c r="A484" s="87"/>
      <c r="B484" s="28"/>
      <c r="C484" s="28"/>
      <c r="D484" s="182"/>
      <c r="E484" s="182"/>
      <c r="F484" s="182"/>
      <c r="G484" s="182"/>
      <c r="H484" s="182"/>
      <c r="I484" s="182"/>
      <c r="J484" s="182"/>
      <c r="K484" s="48"/>
      <c r="L484" s="28"/>
      <c r="M484" s="28"/>
      <c r="N484" s="79"/>
    </row>
    <row r="485" spans="1:14">
      <c r="A485" s="47"/>
      <c r="B485" s="28"/>
      <c r="C485" s="28"/>
      <c r="D485" s="28"/>
      <c r="E485" s="28"/>
      <c r="F485" s="45"/>
      <c r="G485" s="45"/>
      <c r="H485" s="45"/>
      <c r="I485" s="45"/>
      <c r="J485" s="45"/>
      <c r="K485" s="45"/>
      <c r="L485" s="28"/>
      <c r="M485" s="28"/>
      <c r="N485" s="79"/>
    </row>
    <row r="486" spans="1:14">
      <c r="A486" s="89" t="s">
        <v>246</v>
      </c>
      <c r="B486" s="39"/>
      <c r="C486" s="39"/>
      <c r="D486" s="28"/>
      <c r="E486" s="38"/>
      <c r="F486" s="45"/>
      <c r="G486" s="45"/>
      <c r="H486" s="45"/>
      <c r="I486" s="45"/>
      <c r="J486" s="45"/>
      <c r="K486" s="45"/>
      <c r="L486" s="39"/>
      <c r="M486" s="39"/>
      <c r="N486" s="80"/>
    </row>
    <row r="487" spans="1:14">
      <c r="A487" s="91"/>
      <c r="B487" s="39"/>
      <c r="C487" s="39"/>
      <c r="D487" s="28"/>
      <c r="E487" s="38"/>
      <c r="F487" s="33"/>
      <c r="G487" s="33"/>
      <c r="H487" s="33"/>
      <c r="I487" s="33"/>
      <c r="J487" s="33"/>
      <c r="K487" s="83"/>
      <c r="L487" s="39"/>
      <c r="M487" s="39"/>
      <c r="N487" s="80"/>
    </row>
    <row r="488" spans="1:14">
      <c r="A488" s="98"/>
      <c r="B488" s="85"/>
      <c r="C488" s="85"/>
      <c r="D488" s="31"/>
      <c r="E488" s="128"/>
      <c r="F488" s="46"/>
      <c r="G488" s="46"/>
      <c r="H488" s="46"/>
      <c r="I488" s="46"/>
      <c r="J488" s="46"/>
      <c r="K488" s="129"/>
      <c r="L488" s="85"/>
      <c r="M488" s="85"/>
      <c r="N488" s="86"/>
    </row>
    <row r="489" spans="1:14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1"/>
    </row>
    <row r="490" spans="1:14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1"/>
    </row>
    <row r="491" spans="1:14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1"/>
    </row>
    <row r="492" spans="1:14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1"/>
    </row>
    <row r="493" spans="1:14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1"/>
    </row>
    <row r="494" spans="1:1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1"/>
    </row>
    <row r="495" spans="1:14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1"/>
    </row>
    <row r="496" spans="1:14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1"/>
    </row>
    <row r="497" spans="1:14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1"/>
    </row>
    <row r="498" spans="1:14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1"/>
    </row>
    <row r="499" spans="1:14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1"/>
    </row>
    <row r="500" spans="1:14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1"/>
    </row>
    <row r="501" spans="1:14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1"/>
    </row>
    <row r="502" spans="1:14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1"/>
    </row>
    <row r="503" spans="1:14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1"/>
    </row>
    <row r="504" spans="1:1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1"/>
    </row>
    <row r="505" spans="1:14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1"/>
    </row>
    <row r="506" spans="1:14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1"/>
    </row>
    <row r="507" spans="1:14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1"/>
    </row>
    <row r="508" spans="1:14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1"/>
    </row>
    <row r="509" spans="1:14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1"/>
    </row>
    <row r="510" spans="1:14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1"/>
    </row>
    <row r="511" spans="1:14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1"/>
    </row>
    <row r="512" spans="1:14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1"/>
    </row>
    <row r="513" spans="1:14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1"/>
    </row>
    <row r="514" spans="1: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1"/>
    </row>
    <row r="515" spans="1:14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1"/>
    </row>
    <row r="516" spans="1:14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1"/>
    </row>
    <row r="517" spans="1:14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1"/>
    </row>
    <row r="518" spans="1:14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1"/>
    </row>
    <row r="519" spans="1:14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1"/>
    </row>
    <row r="520" spans="1:14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1"/>
    </row>
    <row r="521" spans="1:14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1"/>
    </row>
    <row r="522" spans="1:14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1"/>
    </row>
    <row r="523" spans="1:14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1"/>
    </row>
    <row r="524" spans="1:1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1"/>
    </row>
    <row r="525" spans="1:14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1"/>
    </row>
    <row r="526" spans="1:14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1"/>
    </row>
    <row r="527" spans="1:14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1"/>
    </row>
    <row r="528" spans="1:14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1"/>
    </row>
    <row r="529" spans="1:14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1"/>
    </row>
    <row r="530" spans="1:14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1"/>
    </row>
    <row r="531" spans="1:14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1"/>
    </row>
    <row r="532" spans="1:14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1"/>
    </row>
    <row r="533" spans="1:14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1"/>
    </row>
    <row r="534" spans="1:1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1"/>
    </row>
    <row r="535" spans="1:14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1"/>
    </row>
    <row r="536" spans="1:14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1"/>
    </row>
    <row r="537" spans="1:14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1"/>
    </row>
    <row r="538" spans="1:14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1"/>
    </row>
    <row r="539" spans="1:14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1"/>
    </row>
    <row r="540" spans="1:14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1"/>
    </row>
    <row r="541" spans="1:14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1"/>
    </row>
    <row r="542" spans="1:14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1"/>
    </row>
    <row r="543" spans="1:14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1"/>
    </row>
    <row r="544" spans="1:1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1"/>
    </row>
    <row r="545" spans="1:14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1"/>
    </row>
    <row r="546" spans="1:14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1"/>
    </row>
    <row r="547" spans="1:14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1"/>
    </row>
    <row r="548" spans="1:14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1"/>
    </row>
    <row r="549" spans="1:14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1"/>
    </row>
    <row r="550" spans="1:14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1"/>
    </row>
    <row r="551" spans="1:14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1"/>
    </row>
    <row r="552" spans="1:14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1"/>
    </row>
    <row r="553" spans="1:14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1"/>
    </row>
    <row r="554" spans="1:1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1"/>
    </row>
    <row r="555" spans="1:14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1"/>
    </row>
    <row r="556" spans="1:14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1"/>
    </row>
    <row r="557" spans="1:14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1"/>
    </row>
    <row r="558" spans="1:14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1"/>
    </row>
    <row r="559" spans="1:14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1"/>
    </row>
    <row r="560" spans="1:14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1"/>
    </row>
    <row r="561" spans="1:14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1"/>
    </row>
    <row r="562" spans="1:14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1"/>
    </row>
    <row r="563" spans="1:14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1"/>
    </row>
    <row r="564" spans="1:1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1"/>
    </row>
    <row r="565" spans="1:14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1"/>
    </row>
    <row r="566" spans="1:14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1"/>
    </row>
    <row r="567" spans="1:14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1"/>
    </row>
    <row r="568" spans="1:14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1"/>
    </row>
    <row r="569" spans="1:14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1"/>
    </row>
    <row r="570" spans="1:14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1"/>
    </row>
    <row r="571" spans="1:14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1"/>
    </row>
    <row r="572" spans="1:14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1"/>
    </row>
    <row r="573" spans="1:14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1"/>
    </row>
    <row r="574" spans="1:1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1"/>
    </row>
    <row r="575" spans="1:14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1"/>
    </row>
    <row r="576" spans="1:14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1"/>
    </row>
    <row r="577" spans="1:14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1"/>
    </row>
    <row r="578" spans="1:14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1"/>
    </row>
    <row r="579" spans="1:14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1"/>
    </row>
    <row r="580" spans="1:14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1"/>
    </row>
    <row r="581" spans="1:14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1"/>
    </row>
    <row r="582" spans="1:14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1"/>
    </row>
    <row r="583" spans="1:14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1"/>
    </row>
    <row r="584" spans="1:1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1"/>
    </row>
    <row r="585" spans="1:14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1"/>
    </row>
    <row r="586" spans="1:14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1"/>
    </row>
    <row r="587" spans="1:14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1"/>
    </row>
    <row r="588" spans="1:14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1"/>
    </row>
    <row r="589" spans="1:14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1"/>
    </row>
    <row r="590" spans="1:14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1"/>
    </row>
    <row r="591" spans="1:14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1"/>
    </row>
    <row r="592" spans="1:14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1"/>
    </row>
    <row r="593" spans="1:14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1"/>
    </row>
    <row r="594" spans="1:1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1"/>
    </row>
    <row r="595" spans="1:14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1"/>
    </row>
    <row r="596" spans="1:14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1"/>
    </row>
    <row r="597" spans="1:14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1"/>
    </row>
    <row r="598" spans="1:14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1"/>
    </row>
    <row r="599" spans="1:14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1"/>
    </row>
    <row r="600" spans="1:14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1"/>
    </row>
    <row r="601" spans="1:14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1"/>
    </row>
    <row r="602" spans="1:14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1"/>
    </row>
    <row r="603" spans="1:14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1"/>
    </row>
    <row r="604" spans="1:1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1"/>
    </row>
    <row r="605" spans="1:14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1"/>
    </row>
    <row r="606" spans="1:14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1"/>
    </row>
    <row r="607" spans="1:14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1"/>
    </row>
    <row r="608" spans="1:14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1"/>
    </row>
    <row r="609" spans="1:14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1"/>
    </row>
    <row r="610" spans="1:14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1"/>
    </row>
    <row r="611" spans="1:14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1"/>
    </row>
    <row r="612" spans="1:14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1"/>
    </row>
    <row r="613" spans="1:14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1"/>
    </row>
    <row r="614" spans="1: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1"/>
    </row>
    <row r="615" spans="1:14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1"/>
    </row>
    <row r="616" spans="1:14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1"/>
    </row>
    <row r="617" spans="1:14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1"/>
    </row>
    <row r="618" spans="1:14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1"/>
    </row>
    <row r="619" spans="1:14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1"/>
    </row>
    <row r="620" spans="1:14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1"/>
    </row>
    <row r="621" spans="1:14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1"/>
    </row>
    <row r="622" spans="1:14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1"/>
    </row>
    <row r="623" spans="1:14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1"/>
    </row>
    <row r="624" spans="1:1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1"/>
    </row>
    <row r="625" spans="1:14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1"/>
    </row>
    <row r="626" spans="1:14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1"/>
    </row>
    <row r="627" spans="1:14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1"/>
    </row>
    <row r="628" spans="1:14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1"/>
    </row>
    <row r="629" spans="1:14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1"/>
    </row>
    <row r="630" spans="1:14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1"/>
    </row>
    <row r="631" spans="1:14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1"/>
    </row>
    <row r="632" spans="1:14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1"/>
    </row>
    <row r="633" spans="1:14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1"/>
    </row>
    <row r="634" spans="1:1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1"/>
    </row>
    <row r="635" spans="1:14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1"/>
    </row>
    <row r="636" spans="1:14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1"/>
    </row>
    <row r="637" spans="1:14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1"/>
    </row>
    <row r="638" spans="1:14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1"/>
    </row>
    <row r="639" spans="1:14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1"/>
    </row>
    <row r="640" spans="1:14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1"/>
    </row>
    <row r="641" spans="1:14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1"/>
    </row>
    <row r="642" spans="1:14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1"/>
    </row>
    <row r="643" spans="1:14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1"/>
    </row>
    <row r="644" spans="1:1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1"/>
    </row>
    <row r="645" spans="1:14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1"/>
    </row>
    <row r="646" spans="1:14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1"/>
    </row>
    <row r="647" spans="1:14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1"/>
    </row>
    <row r="648" spans="1:14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1"/>
    </row>
    <row r="649" spans="1:14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1"/>
    </row>
    <row r="650" spans="1:14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1"/>
    </row>
    <row r="651" spans="1:14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1"/>
    </row>
    <row r="652" spans="1:14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1"/>
    </row>
    <row r="653" spans="1:14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1"/>
    </row>
    <row r="654" spans="1:1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1"/>
    </row>
    <row r="655" spans="1:14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1"/>
    </row>
    <row r="656" spans="1:14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1"/>
    </row>
    <row r="657" spans="1:14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1"/>
    </row>
    <row r="658" spans="1:14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1"/>
    </row>
    <row r="659" spans="1:14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1"/>
    </row>
    <row r="660" spans="1:14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1"/>
    </row>
    <row r="661" spans="1:14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1"/>
    </row>
    <row r="662" spans="1:14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1"/>
    </row>
    <row r="663" spans="1:14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1"/>
    </row>
    <row r="664" spans="1:1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1"/>
    </row>
    <row r="665" spans="1:14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1"/>
    </row>
    <row r="666" spans="1:14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1"/>
    </row>
    <row r="667" spans="1:14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1"/>
    </row>
    <row r="668" spans="1:14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1"/>
    </row>
    <row r="669" spans="1:14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1"/>
    </row>
    <row r="670" spans="1:14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1"/>
    </row>
    <row r="671" spans="1:14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1"/>
    </row>
    <row r="672" spans="1:14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1"/>
    </row>
    <row r="673" spans="1:14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1"/>
    </row>
    <row r="674" spans="1:1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1"/>
    </row>
    <row r="675" spans="1:14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1"/>
    </row>
    <row r="676" spans="1:14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1"/>
    </row>
    <row r="677" spans="1:14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1"/>
    </row>
    <row r="678" spans="1:14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1"/>
    </row>
    <row r="679" spans="1:14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1"/>
    </row>
    <row r="680" spans="1:14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1"/>
    </row>
    <row r="681" spans="1:14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1"/>
    </row>
    <row r="682" spans="1:14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1"/>
    </row>
    <row r="683" spans="1:14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1"/>
    </row>
    <row r="684" spans="1:1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1"/>
    </row>
    <row r="685" spans="1:14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1"/>
    </row>
    <row r="686" spans="1:14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1"/>
    </row>
    <row r="687" spans="1:14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1"/>
    </row>
    <row r="688" spans="1:14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1"/>
    </row>
    <row r="689" spans="1:14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1"/>
    </row>
    <row r="690" spans="1:14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1"/>
    </row>
    <row r="691" spans="1:14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1"/>
    </row>
    <row r="692" spans="1:14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1"/>
    </row>
    <row r="693" spans="1:14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1"/>
    </row>
    <row r="694" spans="1:1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1"/>
    </row>
    <row r="695" spans="1:14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1"/>
    </row>
    <row r="696" spans="1:14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1"/>
    </row>
    <row r="697" spans="1:14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1"/>
    </row>
    <row r="698" spans="1:14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1"/>
    </row>
    <row r="699" spans="1:14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1"/>
    </row>
    <row r="700" spans="1:14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1"/>
    </row>
    <row r="701" spans="1:14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1"/>
    </row>
    <row r="702" spans="1:14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1"/>
    </row>
    <row r="703" spans="1:14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1"/>
    </row>
    <row r="704" spans="1:1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1"/>
    </row>
    <row r="705" spans="1:14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1"/>
    </row>
    <row r="706" spans="1:14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1"/>
    </row>
    <row r="707" spans="1:14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1"/>
    </row>
    <row r="708" spans="1:14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1"/>
    </row>
    <row r="709" spans="1:14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1"/>
    </row>
    <row r="710" spans="1:14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1"/>
    </row>
    <row r="711" spans="1:14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1"/>
    </row>
    <row r="712" spans="1:14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1"/>
    </row>
    <row r="713" spans="1:14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1"/>
    </row>
    <row r="714" spans="1: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1"/>
    </row>
    <row r="715" spans="1:14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1"/>
    </row>
    <row r="716" spans="1:14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1"/>
    </row>
    <row r="717" spans="1:14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1"/>
    </row>
    <row r="718" spans="1:14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1"/>
    </row>
    <row r="719" spans="1:14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1"/>
    </row>
    <row r="720" spans="1:14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1"/>
    </row>
    <row r="721" spans="1:14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1"/>
    </row>
    <row r="722" spans="1:14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1"/>
    </row>
    <row r="723" spans="1:14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1"/>
    </row>
    <row r="724" spans="1:1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1"/>
    </row>
    <row r="725" spans="1:14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1"/>
    </row>
    <row r="726" spans="1:14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1"/>
    </row>
    <row r="727" spans="1:14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1"/>
    </row>
    <row r="728" spans="1:14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1"/>
    </row>
    <row r="729" spans="1:14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1"/>
    </row>
    <row r="730" spans="1:14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1"/>
    </row>
    <row r="731" spans="1:14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1"/>
    </row>
    <row r="732" spans="1:14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1"/>
    </row>
    <row r="733" spans="1:14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1"/>
    </row>
    <row r="734" spans="1:1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1"/>
    </row>
    <row r="735" spans="1:14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1"/>
    </row>
    <row r="736" spans="1:14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1"/>
    </row>
    <row r="737" spans="1:14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1"/>
    </row>
    <row r="738" spans="1:14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1"/>
    </row>
    <row r="739" spans="1:14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1"/>
    </row>
    <row r="740" spans="1:14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1"/>
    </row>
    <row r="741" spans="1:14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1"/>
    </row>
    <row r="742" spans="1:14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1"/>
    </row>
    <row r="743" spans="1:14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1"/>
    </row>
    <row r="744" spans="1:1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1"/>
    </row>
    <row r="745" spans="1:14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1"/>
    </row>
    <row r="746" spans="1:14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1"/>
    </row>
    <row r="747" spans="1:14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1"/>
    </row>
    <row r="748" spans="1:14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1"/>
    </row>
    <row r="749" spans="1:14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1"/>
    </row>
    <row r="750" spans="1:14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1"/>
    </row>
    <row r="751" spans="1:14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1"/>
    </row>
    <row r="752" spans="1:14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1"/>
    </row>
    <row r="753" spans="1:14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1"/>
    </row>
    <row r="754" spans="1:1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1"/>
    </row>
    <row r="755" spans="1:14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1"/>
    </row>
    <row r="756" spans="1:14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1"/>
    </row>
    <row r="757" spans="1:14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1"/>
    </row>
    <row r="758" spans="1:14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1"/>
    </row>
    <row r="759" spans="1:14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1"/>
    </row>
    <row r="760" spans="1:14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1"/>
    </row>
    <row r="761" spans="1:14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1"/>
    </row>
    <row r="762" spans="1:14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1"/>
    </row>
    <row r="763" spans="1:14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1"/>
    </row>
    <row r="764" spans="1:1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1"/>
    </row>
    <row r="765" spans="1:14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1"/>
    </row>
    <row r="766" spans="1:14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1"/>
    </row>
    <row r="767" spans="1:14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1"/>
    </row>
    <row r="768" spans="1:14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1"/>
    </row>
    <row r="769" spans="1:14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1"/>
    </row>
    <row r="770" spans="1:14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1"/>
    </row>
    <row r="771" spans="1:14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1"/>
    </row>
    <row r="772" spans="1:14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1"/>
    </row>
    <row r="773" spans="1:14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1"/>
    </row>
    <row r="774" spans="1:1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1"/>
    </row>
    <row r="775" spans="1:14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1"/>
    </row>
    <row r="776" spans="1:14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1"/>
    </row>
    <row r="777" spans="1:14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1"/>
    </row>
    <row r="778" spans="1:14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1"/>
    </row>
    <row r="779" spans="1:14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1"/>
    </row>
    <row r="780" spans="1:14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1"/>
    </row>
    <row r="781" spans="1:14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1"/>
    </row>
    <row r="782" spans="1:14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1"/>
    </row>
    <row r="783" spans="1:14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1"/>
    </row>
    <row r="784" spans="1:1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1"/>
    </row>
    <row r="785" spans="1:14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1"/>
    </row>
    <row r="786" spans="1:14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1"/>
    </row>
    <row r="787" spans="1:14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1"/>
    </row>
    <row r="788" spans="1:14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1"/>
    </row>
    <row r="789" spans="1:14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1"/>
    </row>
    <row r="790" spans="1:14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1"/>
    </row>
    <row r="791" spans="1:14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1"/>
    </row>
    <row r="792" spans="1:14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1"/>
    </row>
    <row r="793" spans="1:14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1"/>
    </row>
    <row r="794" spans="1:1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1"/>
    </row>
    <row r="795" spans="1:14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1"/>
    </row>
    <row r="796" spans="1:14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1"/>
    </row>
    <row r="797" spans="1:14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1"/>
    </row>
    <row r="798" spans="1:14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1"/>
    </row>
    <row r="799" spans="1:14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1"/>
    </row>
    <row r="800" spans="1:14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1"/>
    </row>
    <row r="801" spans="1:14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1"/>
    </row>
    <row r="802" spans="1:14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1"/>
    </row>
    <row r="803" spans="1:14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1"/>
    </row>
    <row r="804" spans="1:1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1"/>
    </row>
    <row r="805" spans="1:14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1"/>
    </row>
    <row r="806" spans="1:14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1"/>
    </row>
    <row r="807" spans="1:14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1"/>
    </row>
    <row r="808" spans="1:14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1"/>
    </row>
    <row r="809" spans="1:14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1"/>
    </row>
    <row r="810" spans="1:14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1"/>
    </row>
    <row r="811" spans="1:14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1"/>
    </row>
    <row r="812" spans="1:14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1"/>
    </row>
    <row r="813" spans="1:14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1"/>
    </row>
    <row r="814" spans="1: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1"/>
    </row>
    <row r="815" spans="1:14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1"/>
    </row>
    <row r="816" spans="1:14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1"/>
    </row>
    <row r="817" spans="1:14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1"/>
    </row>
    <row r="818" spans="1:14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1"/>
    </row>
    <row r="819" spans="1:14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1"/>
    </row>
    <row r="820" spans="1:14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1"/>
    </row>
    <row r="821" spans="1:14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1"/>
    </row>
    <row r="822" spans="1:14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1"/>
    </row>
    <row r="823" spans="1:14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1"/>
    </row>
    <row r="824" spans="1:1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1"/>
    </row>
    <row r="825" spans="1:14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1"/>
    </row>
    <row r="826" spans="1:14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1"/>
    </row>
    <row r="827" spans="1:14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1"/>
    </row>
    <row r="828" spans="1:14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1"/>
    </row>
    <row r="829" spans="1:14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1"/>
    </row>
    <row r="830" spans="1:14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1"/>
    </row>
    <row r="831" spans="1:14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1"/>
    </row>
    <row r="832" spans="1:14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1"/>
    </row>
    <row r="833" spans="1:14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1"/>
    </row>
    <row r="834" spans="1:1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1"/>
    </row>
    <row r="835" spans="1:14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1"/>
    </row>
    <row r="836" spans="1:14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1"/>
    </row>
    <row r="837" spans="1:14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1"/>
    </row>
    <row r="838" spans="1:14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1"/>
    </row>
    <row r="839" spans="1:14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1"/>
    </row>
    <row r="840" spans="1:14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1"/>
    </row>
    <row r="841" spans="1:14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1"/>
    </row>
    <row r="842" spans="1:14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1"/>
    </row>
    <row r="843" spans="1:14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1"/>
    </row>
    <row r="844" spans="1:1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1"/>
    </row>
    <row r="845" spans="1:14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1"/>
    </row>
    <row r="846" spans="1:14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1"/>
    </row>
    <row r="847" spans="1:14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1"/>
    </row>
    <row r="848" spans="1:14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1"/>
    </row>
    <row r="849" spans="1:14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1"/>
    </row>
    <row r="850" spans="1:14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1"/>
    </row>
    <row r="851" spans="1:14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1"/>
    </row>
    <row r="852" spans="1:14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1"/>
    </row>
    <row r="853" spans="1:14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1"/>
    </row>
    <row r="854" spans="1:1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1"/>
    </row>
    <row r="855" spans="1:14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1"/>
    </row>
    <row r="856" spans="1:14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1"/>
    </row>
    <row r="857" spans="1:14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1"/>
    </row>
    <row r="858" spans="1:14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1"/>
    </row>
    <row r="859" spans="1:14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1"/>
    </row>
    <row r="860" spans="1:14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1"/>
    </row>
    <row r="861" spans="1:14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1"/>
    </row>
    <row r="862" spans="1:14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1"/>
    </row>
    <row r="863" spans="1:14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1"/>
    </row>
    <row r="864" spans="1:1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1"/>
    </row>
    <row r="865" spans="1:14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1"/>
    </row>
    <row r="866" spans="1:14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1"/>
    </row>
    <row r="867" spans="1:14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1"/>
    </row>
    <row r="868" spans="1:14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1"/>
    </row>
    <row r="869" spans="1:14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1"/>
    </row>
    <row r="870" spans="1:14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1"/>
    </row>
    <row r="871" spans="1:14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1"/>
    </row>
    <row r="872" spans="1:14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1"/>
    </row>
    <row r="873" spans="1:14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1"/>
    </row>
    <row r="874" spans="1:1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1"/>
    </row>
    <row r="875" spans="1:14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1"/>
    </row>
    <row r="876" spans="1:14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1"/>
    </row>
    <row r="877" spans="1:14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1"/>
    </row>
    <row r="878" spans="1:14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1"/>
    </row>
    <row r="879" spans="1:14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1"/>
    </row>
    <row r="880" spans="1:14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1"/>
    </row>
    <row r="881" spans="1:14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1"/>
    </row>
    <row r="882" spans="1:14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1"/>
    </row>
    <row r="883" spans="1:14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1"/>
    </row>
    <row r="884" spans="1:1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1"/>
    </row>
    <row r="885" spans="1:14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1"/>
    </row>
    <row r="886" spans="1:14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1"/>
    </row>
    <row r="887" spans="1:14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1"/>
    </row>
    <row r="888" spans="1:14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1"/>
    </row>
    <row r="889" spans="1:14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1"/>
    </row>
  </sheetData>
  <mergeCells count="98">
    <mergeCell ref="A327:N327"/>
    <mergeCell ref="A54:N54"/>
    <mergeCell ref="A4:N4"/>
    <mergeCell ref="L429:M429"/>
    <mergeCell ref="A431:F432"/>
    <mergeCell ref="L369:M369"/>
    <mergeCell ref="A371:F372"/>
    <mergeCell ref="H379:J382"/>
    <mergeCell ref="A382:B382"/>
    <mergeCell ref="L389:M389"/>
    <mergeCell ref="L329:M329"/>
    <mergeCell ref="A331:F332"/>
    <mergeCell ref="H339:J342"/>
    <mergeCell ref="A351:F352"/>
    <mergeCell ref="H359:J362"/>
    <mergeCell ref="A362:B362"/>
    <mergeCell ref="H439:J442"/>
    <mergeCell ref="L449:M449"/>
    <mergeCell ref="A451:F452"/>
    <mergeCell ref="A391:F392"/>
    <mergeCell ref="H399:J402"/>
    <mergeCell ref="L409:M409"/>
    <mergeCell ref="A411:F412"/>
    <mergeCell ref="H419:J422"/>
    <mergeCell ref="L267:M267"/>
    <mergeCell ref="A269:F270"/>
    <mergeCell ref="H277:J280"/>
    <mergeCell ref="L287:M287"/>
    <mergeCell ref="A289:F290"/>
    <mergeCell ref="A229:F230"/>
    <mergeCell ref="H237:J240"/>
    <mergeCell ref="L247:M247"/>
    <mergeCell ref="A249:F250"/>
    <mergeCell ref="H257:J260"/>
    <mergeCell ref="L207:M207"/>
    <mergeCell ref="A209:F210"/>
    <mergeCell ref="H217:J220"/>
    <mergeCell ref="A220:B220"/>
    <mergeCell ref="L227:M227"/>
    <mergeCell ref="H157:J160"/>
    <mergeCell ref="A160:B160"/>
    <mergeCell ref="A189:F190"/>
    <mergeCell ref="H197:J200"/>
    <mergeCell ref="A200:B200"/>
    <mergeCell ref="L128:M128"/>
    <mergeCell ref="A130:F131"/>
    <mergeCell ref="H138:J141"/>
    <mergeCell ref="A141:B141"/>
    <mergeCell ref="A149:F150"/>
    <mergeCell ref="H102:J105"/>
    <mergeCell ref="A105:B105"/>
    <mergeCell ref="L110:M110"/>
    <mergeCell ref="A112:F113"/>
    <mergeCell ref="H120:J123"/>
    <mergeCell ref="A123:B123"/>
    <mergeCell ref="A94:F95"/>
    <mergeCell ref="L42:M42"/>
    <mergeCell ref="A44:F45"/>
    <mergeCell ref="H44:J47"/>
    <mergeCell ref="L56:M56"/>
    <mergeCell ref="A58:F59"/>
    <mergeCell ref="H66:J69"/>
    <mergeCell ref="A69:B69"/>
    <mergeCell ref="L74:M74"/>
    <mergeCell ref="A76:F77"/>
    <mergeCell ref="H84:J87"/>
    <mergeCell ref="A87:B87"/>
    <mergeCell ref="L92:M92"/>
    <mergeCell ref="L18:M18"/>
    <mergeCell ref="A20:F21"/>
    <mergeCell ref="H20:J23"/>
    <mergeCell ref="A23:B23"/>
    <mergeCell ref="A32:F33"/>
    <mergeCell ref="H32:J35"/>
    <mergeCell ref="A35:B35"/>
    <mergeCell ref="A1:N1"/>
    <mergeCell ref="A2:N2"/>
    <mergeCell ref="L6:M6"/>
    <mergeCell ref="A8:F9"/>
    <mergeCell ref="H8:J11"/>
    <mergeCell ref="A11:B11"/>
    <mergeCell ref="L167:M167"/>
    <mergeCell ref="A169:F170"/>
    <mergeCell ref="H177:J180"/>
    <mergeCell ref="A180:B180"/>
    <mergeCell ref="L187:M187"/>
    <mergeCell ref="H297:J300"/>
    <mergeCell ref="A300:B300"/>
    <mergeCell ref="L307:M307"/>
    <mergeCell ref="A309:F310"/>
    <mergeCell ref="H317:J320"/>
    <mergeCell ref="A320:B320"/>
    <mergeCell ref="A462:B462"/>
    <mergeCell ref="L469:M469"/>
    <mergeCell ref="A471:F472"/>
    <mergeCell ref="H479:J482"/>
    <mergeCell ref="A482:B482"/>
    <mergeCell ref="H459:J462"/>
  </mergeCells>
  <conditionalFormatting sqref="K49">
    <cfRule type="cellIs" dxfId="229" priority="46" stopIfTrue="1" operator="greaterThanOrEqual">
      <formula>1</formula>
    </cfRule>
  </conditionalFormatting>
  <conditionalFormatting sqref="K344">
    <cfRule type="cellIs" dxfId="228" priority="41" stopIfTrue="1" operator="greaterThanOrEqual">
      <formula>1</formula>
    </cfRule>
  </conditionalFormatting>
  <conditionalFormatting sqref="K202">
    <cfRule type="cellIs" dxfId="227" priority="36" stopIfTrue="1" operator="greaterThanOrEqual">
      <formula>1</formula>
    </cfRule>
  </conditionalFormatting>
  <conditionalFormatting sqref="K24">
    <cfRule type="cellIs" dxfId="226" priority="45" stopIfTrue="1" operator="lessThanOrEqual">
      <formula>1</formula>
    </cfRule>
  </conditionalFormatting>
  <conditionalFormatting sqref="K282">
    <cfRule type="cellIs" dxfId="225" priority="34" stopIfTrue="1" operator="greaterThanOrEqual">
      <formula>1</formula>
    </cfRule>
  </conditionalFormatting>
  <conditionalFormatting sqref="K162">
    <cfRule type="cellIs" dxfId="224" priority="32" stopIfTrue="1" operator="greaterThanOrEqual">
      <formula>1</formula>
    </cfRule>
  </conditionalFormatting>
  <conditionalFormatting sqref="K343">
    <cfRule type="cellIs" dxfId="223" priority="39" stopIfTrue="1" operator="lessThanOrEqual">
      <formula>1</formula>
    </cfRule>
  </conditionalFormatting>
  <conditionalFormatting sqref="K123">
    <cfRule type="cellIs" dxfId="222" priority="28" stopIfTrue="1" operator="lessThanOrEqual">
      <formula>1</formula>
    </cfRule>
  </conditionalFormatting>
  <conditionalFormatting sqref="K143">
    <cfRule type="cellIs" dxfId="221" priority="27" stopIfTrue="1" operator="lessThanOrEqual">
      <formula>1</formula>
    </cfRule>
  </conditionalFormatting>
  <conditionalFormatting sqref="K161">
    <cfRule type="cellIs" dxfId="220" priority="26" stopIfTrue="1" operator="lessThanOrEqual">
      <formula>1</formula>
    </cfRule>
  </conditionalFormatting>
  <conditionalFormatting sqref="K201">
    <cfRule type="cellIs" dxfId="219" priority="25" stopIfTrue="1" operator="lessThanOrEqual">
      <formula>1</formula>
    </cfRule>
  </conditionalFormatting>
  <conditionalFormatting sqref="K181">
    <cfRule type="cellIs" dxfId="218" priority="24" stopIfTrue="1" operator="lessThanOrEqual">
      <formula>1</formula>
    </cfRule>
  </conditionalFormatting>
  <conditionalFormatting sqref="K241">
    <cfRule type="cellIs" dxfId="217" priority="23" stopIfTrue="1" operator="lessThanOrEqual">
      <formula>1</formula>
    </cfRule>
  </conditionalFormatting>
  <conditionalFormatting sqref="K261">
    <cfRule type="cellIs" dxfId="216" priority="22" stopIfTrue="1" operator="lessThanOrEqual">
      <formula>1</formula>
    </cfRule>
  </conditionalFormatting>
  <conditionalFormatting sqref="K301">
    <cfRule type="cellIs" dxfId="215" priority="20" stopIfTrue="1" operator="lessThanOrEqual">
      <formula>1</formula>
    </cfRule>
  </conditionalFormatting>
  <conditionalFormatting sqref="K36">
    <cfRule type="cellIs" dxfId="214" priority="44" stopIfTrue="1" operator="lessThanOrEqual">
      <formula>1</formula>
    </cfRule>
  </conditionalFormatting>
  <conditionalFormatting sqref="K12">
    <cfRule type="cellIs" dxfId="213" priority="43" stopIfTrue="1" operator="lessThanOrEqual">
      <formula>1</formula>
    </cfRule>
  </conditionalFormatting>
  <conditionalFormatting sqref="K48">
    <cfRule type="cellIs" dxfId="212" priority="42" stopIfTrue="1" operator="lessThanOrEqual">
      <formula>1</formula>
    </cfRule>
  </conditionalFormatting>
  <conditionalFormatting sqref="K347">
    <cfRule type="cellIs" dxfId="211" priority="40" stopIfTrue="1" operator="greaterThanOrEqual">
      <formula>0.7</formula>
    </cfRule>
  </conditionalFormatting>
  <conditionalFormatting sqref="K322">
    <cfRule type="cellIs" dxfId="210" priority="29" stopIfTrue="1" operator="greaterThanOrEqual">
      <formula>1</formula>
    </cfRule>
  </conditionalFormatting>
  <conditionalFormatting sqref="M184:M186">
    <cfRule type="cellIs" dxfId="209" priority="38" stopIfTrue="1" operator="greaterThanOrEqual">
      <formula>1</formula>
    </cfRule>
  </conditionalFormatting>
  <conditionalFormatting sqref="K262">
    <cfRule type="cellIs" dxfId="208" priority="35" stopIfTrue="1" operator="greaterThanOrEqual">
      <formula>1</formula>
    </cfRule>
  </conditionalFormatting>
  <conditionalFormatting sqref="K142">
    <cfRule type="cellIs" dxfId="207" priority="33" stopIfTrue="1" operator="lessThanOrEqual">
      <formula>1</formula>
    </cfRule>
  </conditionalFormatting>
  <conditionalFormatting sqref="K87">
    <cfRule type="cellIs" dxfId="206" priority="31" stopIfTrue="1" operator="lessThanOrEqual">
      <formula>1</formula>
    </cfRule>
  </conditionalFormatting>
  <conditionalFormatting sqref="K221">
    <cfRule type="cellIs" dxfId="205" priority="17" stopIfTrue="1" operator="lessThanOrEqual">
      <formula>1</formula>
    </cfRule>
  </conditionalFormatting>
  <conditionalFormatting sqref="E243">
    <cfRule type="cellIs" dxfId="204" priority="37" stopIfTrue="1" operator="lessThanOrEqual">
      <formula>0.1</formula>
    </cfRule>
  </conditionalFormatting>
  <conditionalFormatting sqref="K302">
    <cfRule type="cellIs" dxfId="203" priority="30" stopIfTrue="1" operator="greaterThanOrEqual">
      <formula>1</formula>
    </cfRule>
  </conditionalFormatting>
  <conditionalFormatting sqref="K383">
    <cfRule type="cellIs" dxfId="202" priority="8" stopIfTrue="1" operator="lessThanOrEqual">
      <formula>1</formula>
    </cfRule>
  </conditionalFormatting>
  <conditionalFormatting sqref="K281">
    <cfRule type="cellIs" dxfId="201" priority="21" stopIfTrue="1" operator="lessThanOrEqual">
      <formula>1</formula>
    </cfRule>
  </conditionalFormatting>
  <conditionalFormatting sqref="K321">
    <cfRule type="cellIs" dxfId="200" priority="19" stopIfTrue="1" operator="lessThanOrEqual">
      <formula>1</formula>
    </cfRule>
  </conditionalFormatting>
  <conditionalFormatting sqref="K222">
    <cfRule type="cellIs" dxfId="199" priority="18" stopIfTrue="1" operator="greaterThanOrEqual">
      <formula>1</formula>
    </cfRule>
  </conditionalFormatting>
  <conditionalFormatting sqref="E405">
    <cfRule type="cellIs" dxfId="198" priority="15" stopIfTrue="1" operator="lessThanOrEqual">
      <formula>0.1</formula>
    </cfRule>
  </conditionalFormatting>
  <conditionalFormatting sqref="M386:M388">
    <cfRule type="cellIs" dxfId="197" priority="16" stopIfTrue="1" operator="greaterThanOrEqual">
      <formula>1</formula>
    </cfRule>
  </conditionalFormatting>
  <conditionalFormatting sqref="K424">
    <cfRule type="cellIs" dxfId="196" priority="14" stopIfTrue="1" operator="greaterThanOrEqual">
      <formula>1</formula>
    </cfRule>
  </conditionalFormatting>
  <conditionalFormatting sqref="K444">
    <cfRule type="cellIs" dxfId="195" priority="13" stopIfTrue="1" operator="greaterThanOrEqual">
      <formula>1</formula>
    </cfRule>
  </conditionalFormatting>
  <conditionalFormatting sqref="K364">
    <cfRule type="cellIs" dxfId="194" priority="12" stopIfTrue="1" operator="greaterThanOrEqual">
      <formula>1</formula>
    </cfRule>
  </conditionalFormatting>
  <conditionalFormatting sqref="K464">
    <cfRule type="cellIs" dxfId="193" priority="11" stopIfTrue="1" operator="greaterThanOrEqual">
      <formula>1</formula>
    </cfRule>
  </conditionalFormatting>
  <conditionalFormatting sqref="K484">
    <cfRule type="cellIs" dxfId="192" priority="10" stopIfTrue="1" operator="greaterThanOrEqual">
      <formula>1</formula>
    </cfRule>
  </conditionalFormatting>
  <conditionalFormatting sqref="K363">
    <cfRule type="cellIs" dxfId="191" priority="9" stopIfTrue="1" operator="lessThanOrEqual">
      <formula>1</formula>
    </cfRule>
  </conditionalFormatting>
  <conditionalFormatting sqref="K403">
    <cfRule type="cellIs" dxfId="190" priority="7" stopIfTrue="1" operator="lessThanOrEqual">
      <formula>1</formula>
    </cfRule>
  </conditionalFormatting>
  <conditionalFormatting sqref="K423">
    <cfRule type="cellIs" dxfId="189" priority="6" stopIfTrue="1" operator="lessThanOrEqual">
      <formula>1</formula>
    </cfRule>
  </conditionalFormatting>
  <conditionalFormatting sqref="K443">
    <cfRule type="cellIs" dxfId="188" priority="5" stopIfTrue="1" operator="lessThanOrEqual">
      <formula>1</formula>
    </cfRule>
  </conditionalFormatting>
  <conditionalFormatting sqref="K463">
    <cfRule type="cellIs" dxfId="187" priority="4" stopIfTrue="1" operator="lessThanOrEqual">
      <formula>1</formula>
    </cfRule>
  </conditionalFormatting>
  <conditionalFormatting sqref="K483">
    <cfRule type="cellIs" dxfId="186" priority="3" stopIfTrue="1" operator="lessThanOrEqual">
      <formula>1</formula>
    </cfRule>
  </conditionalFormatting>
  <conditionalFormatting sqref="K105">
    <cfRule type="cellIs" dxfId="185" priority="2" stopIfTrue="1" operator="lessThanOrEqual">
      <formula>1</formula>
    </cfRule>
  </conditionalFormatting>
  <conditionalFormatting sqref="K69">
    <cfRule type="cellIs" dxfId="184" priority="1" stopIfTrue="1" operator="lessThanOrEqual">
      <formula>1</formula>
    </cfRule>
  </conditionalFormatting>
  <pageMargins left="0.25" right="0.25" top="0.75" bottom="0.75" header="0.3" footer="0.3"/>
  <pageSetup scale="52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9D8F-9295-40E1-9EEC-164133669244}">
  <sheetPr>
    <pageSetUpPr fitToPage="1"/>
  </sheetPr>
  <dimension ref="A1:O889"/>
  <sheetViews>
    <sheetView topLeftCell="A46" workbookViewId="0">
      <selection activeCell="A46" sqref="A1:N1048576"/>
    </sheetView>
  </sheetViews>
  <sheetFormatPr baseColWidth="10" defaultRowHeight="12.75"/>
  <cols>
    <col min="1" max="1" width="17.85546875" style="27" customWidth="1"/>
    <col min="2" max="2" width="18" style="27" customWidth="1"/>
    <col min="3" max="3" width="3.28515625" style="27" bestFit="1" customWidth="1"/>
    <col min="4" max="4" width="14.28515625" style="27" customWidth="1"/>
    <col min="5" max="5" width="25.140625" style="27" bestFit="1" customWidth="1"/>
    <col min="6" max="6" width="14.85546875" style="27" bestFit="1" customWidth="1"/>
    <col min="7" max="10" width="14.85546875" style="27" customWidth="1"/>
    <col min="11" max="11" width="12.42578125" style="27" customWidth="1"/>
    <col min="12" max="16384" width="11.42578125" style="27"/>
  </cols>
  <sheetData>
    <row r="1" spans="1:15">
      <c r="A1" s="265" t="s">
        <v>228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7"/>
      <c r="O1" s="45"/>
    </row>
    <row r="2" spans="1:15">
      <c r="A2" s="268" t="s">
        <v>332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0"/>
      <c r="O2" s="45"/>
    </row>
    <row r="3" spans="1:15">
      <c r="A3" s="87"/>
      <c r="B3" s="28"/>
      <c r="C3" s="28"/>
      <c r="D3" s="28"/>
      <c r="E3" s="28"/>
      <c r="F3" s="28"/>
      <c r="G3" s="28"/>
      <c r="H3" s="28"/>
      <c r="I3" s="28"/>
      <c r="J3" s="28"/>
      <c r="K3" s="28"/>
      <c r="L3" s="29"/>
      <c r="M3" s="29"/>
      <c r="N3" s="81"/>
      <c r="O3" s="45"/>
    </row>
    <row r="4" spans="1:15" ht="15">
      <c r="A4" s="253" t="s">
        <v>306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5"/>
      <c r="O4" s="45"/>
    </row>
    <row r="5" spans="1:15" s="123" customFormat="1" ht="11.25">
      <c r="A5" s="120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121"/>
      <c r="O5" s="122"/>
    </row>
    <row r="6" spans="1:15">
      <c r="A6" s="88" t="s">
        <v>298</v>
      </c>
      <c r="B6" s="31"/>
      <c r="C6" s="31"/>
      <c r="D6" s="31"/>
      <c r="E6" s="28"/>
      <c r="F6" s="28"/>
      <c r="G6" s="28"/>
      <c r="H6" s="28"/>
      <c r="I6" s="28"/>
      <c r="J6" s="28"/>
      <c r="K6" s="28"/>
      <c r="L6" s="249"/>
      <c r="M6" s="249"/>
      <c r="N6" s="81"/>
      <c r="O6" s="45"/>
    </row>
    <row r="7" spans="1:15">
      <c r="A7" s="87"/>
      <c r="B7" s="28"/>
      <c r="C7" s="28"/>
      <c r="D7" s="28"/>
      <c r="E7" s="28"/>
      <c r="F7" s="28"/>
      <c r="G7" s="28"/>
      <c r="H7" s="140" t="s">
        <v>324</v>
      </c>
      <c r="I7" s="39"/>
      <c r="J7" s="39"/>
      <c r="K7" s="28"/>
      <c r="L7" s="28" t="s">
        <v>220</v>
      </c>
      <c r="M7" s="28"/>
      <c r="N7" s="79"/>
      <c r="O7" s="45"/>
    </row>
    <row r="8" spans="1:15" ht="12.75" customHeight="1">
      <c r="A8" s="260" t="s">
        <v>309</v>
      </c>
      <c r="B8" s="261"/>
      <c r="C8" s="261"/>
      <c r="D8" s="262"/>
      <c r="E8" s="262"/>
      <c r="F8" s="262"/>
      <c r="G8" s="184"/>
      <c r="H8" s="259" t="str">
        <f>+"El peso promedio de las cajas  vendidas fue de "&amp;VALUE(D11)&amp;" kg."</f>
        <v>El peso promedio de las cajas  vendidas fue de 0 kg.</v>
      </c>
      <c r="I8" s="259"/>
      <c r="J8" s="259"/>
      <c r="K8" s="28"/>
      <c r="L8" s="31"/>
      <c r="M8" s="31"/>
      <c r="N8" s="82"/>
      <c r="O8" s="45"/>
    </row>
    <row r="9" spans="1:15">
      <c r="A9" s="260"/>
      <c r="B9" s="261"/>
      <c r="C9" s="261"/>
      <c r="D9" s="262"/>
      <c r="E9" s="262"/>
      <c r="F9" s="262"/>
      <c r="G9" s="184"/>
      <c r="H9" s="259"/>
      <c r="I9" s="259"/>
      <c r="J9" s="259"/>
      <c r="K9" s="28"/>
      <c r="L9" s="31"/>
      <c r="M9" s="31"/>
      <c r="N9" s="82"/>
      <c r="O9" s="45"/>
    </row>
    <row r="10" spans="1:15">
      <c r="A10" s="186"/>
      <c r="B10" s="187"/>
      <c r="C10" s="187"/>
      <c r="D10" s="188"/>
      <c r="E10" s="188"/>
      <c r="F10" s="188"/>
      <c r="G10" s="188"/>
      <c r="H10" s="259"/>
      <c r="I10" s="259"/>
      <c r="J10" s="259"/>
      <c r="K10" s="28"/>
      <c r="L10" s="31"/>
      <c r="M10" s="31"/>
      <c r="N10" s="82"/>
      <c r="O10" s="45"/>
    </row>
    <row r="11" spans="1:15">
      <c r="A11" s="263" t="s">
        <v>299</v>
      </c>
      <c r="B11" s="264"/>
      <c r="C11" s="28" t="s">
        <v>221</v>
      </c>
      <c r="D11" s="130"/>
      <c r="E11" s="106"/>
      <c r="F11" s="32"/>
      <c r="G11" s="32"/>
      <c r="H11" s="259"/>
      <c r="I11" s="259"/>
      <c r="J11" s="259"/>
      <c r="K11" s="104"/>
      <c r="L11" s="31"/>
      <c r="M11" s="31"/>
      <c r="N11" s="82"/>
      <c r="O11" s="45"/>
    </row>
    <row r="12" spans="1:15">
      <c r="A12" s="87"/>
      <c r="B12" s="28"/>
      <c r="C12" s="28"/>
      <c r="D12" s="106"/>
      <c r="E12" s="106"/>
      <c r="F12" s="32"/>
      <c r="G12" s="32"/>
      <c r="H12" s="32"/>
      <c r="I12" s="32"/>
      <c r="J12" s="32"/>
      <c r="K12" s="105"/>
      <c r="L12" s="31"/>
      <c r="M12" s="31"/>
      <c r="N12" s="82"/>
      <c r="O12" s="45"/>
    </row>
    <row r="13" spans="1:15">
      <c r="A13" s="8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79"/>
      <c r="O13" s="45"/>
    </row>
    <row r="14" spans="1:15">
      <c r="A14" s="87"/>
      <c r="B14" s="28"/>
      <c r="C14" s="28"/>
      <c r="D14" s="45"/>
      <c r="E14" s="45"/>
      <c r="F14" s="45"/>
      <c r="G14" s="45"/>
      <c r="H14" s="45"/>
      <c r="I14" s="45"/>
      <c r="J14" s="45"/>
      <c r="K14" s="45"/>
      <c r="L14" s="28"/>
      <c r="M14" s="28"/>
      <c r="N14" s="79"/>
      <c r="O14" s="45"/>
    </row>
    <row r="15" spans="1:15">
      <c r="A15" s="89" t="s">
        <v>246</v>
      </c>
      <c r="B15" s="28"/>
      <c r="C15" s="28"/>
      <c r="D15" s="45"/>
      <c r="E15" s="45"/>
      <c r="F15" s="45"/>
      <c r="G15" s="45"/>
      <c r="H15" s="45"/>
      <c r="I15" s="45"/>
      <c r="J15" s="45"/>
      <c r="K15" s="45"/>
      <c r="L15" s="28"/>
      <c r="M15" s="28"/>
      <c r="N15" s="79"/>
      <c r="O15" s="45"/>
    </row>
    <row r="16" spans="1:15">
      <c r="A16" s="87"/>
      <c r="B16" s="28"/>
      <c r="C16" s="28"/>
      <c r="D16" s="33"/>
      <c r="E16" s="28"/>
      <c r="F16" s="28"/>
      <c r="G16" s="28"/>
      <c r="H16" s="28"/>
      <c r="I16" s="28"/>
      <c r="J16" s="28"/>
      <c r="K16" s="28"/>
      <c r="L16" s="28"/>
      <c r="M16" s="28"/>
      <c r="N16" s="79"/>
      <c r="O16" s="45"/>
    </row>
    <row r="17" spans="1:15">
      <c r="A17" s="8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79"/>
      <c r="O17" s="45"/>
    </row>
    <row r="18" spans="1:15">
      <c r="A18" s="88" t="s">
        <v>264</v>
      </c>
      <c r="B18" s="31"/>
      <c r="C18" s="31"/>
      <c r="D18" s="31"/>
      <c r="E18" s="28"/>
      <c r="F18" s="28"/>
      <c r="G18" s="28"/>
      <c r="H18" s="28"/>
      <c r="I18" s="28"/>
      <c r="J18" s="28"/>
      <c r="K18" s="28"/>
      <c r="L18" s="249"/>
      <c r="M18" s="249"/>
      <c r="N18" s="81"/>
      <c r="O18" s="45"/>
    </row>
    <row r="19" spans="1:15">
      <c r="A19" s="87"/>
      <c r="B19" s="28"/>
      <c r="C19" s="28"/>
      <c r="D19" s="28"/>
      <c r="E19" s="28"/>
      <c r="F19" s="28"/>
      <c r="G19" s="28"/>
      <c r="H19" s="140" t="s">
        <v>324</v>
      </c>
      <c r="I19" s="39"/>
      <c r="J19" s="39"/>
      <c r="K19" s="28"/>
      <c r="L19" s="28" t="s">
        <v>220</v>
      </c>
      <c r="M19" s="28"/>
      <c r="N19" s="79"/>
      <c r="O19" s="45"/>
    </row>
    <row r="20" spans="1:15" ht="12.75" customHeight="1">
      <c r="A20" s="260" t="s">
        <v>308</v>
      </c>
      <c r="B20" s="261"/>
      <c r="C20" s="261"/>
      <c r="D20" s="262"/>
      <c r="E20" s="262"/>
      <c r="F20" s="262"/>
      <c r="G20" s="184"/>
      <c r="H20" s="259" t="str">
        <f>+"Se ha vendido un "&amp;VALUE(D23*100)&amp;" de los kilos que se recolectaron."</f>
        <v>Se ha vendido un 0 de los kilos que se recolectaron.</v>
      </c>
      <c r="I20" s="259"/>
      <c r="J20" s="259"/>
      <c r="K20" s="28"/>
      <c r="L20" s="31"/>
      <c r="M20" s="31"/>
      <c r="N20" s="82"/>
      <c r="O20" s="45"/>
    </row>
    <row r="21" spans="1:15">
      <c r="A21" s="260"/>
      <c r="B21" s="261"/>
      <c r="C21" s="261"/>
      <c r="D21" s="262"/>
      <c r="E21" s="262"/>
      <c r="F21" s="262"/>
      <c r="G21" s="184"/>
      <c r="H21" s="259"/>
      <c r="I21" s="259"/>
      <c r="J21" s="259"/>
      <c r="K21" s="28"/>
      <c r="L21" s="31"/>
      <c r="M21" s="31"/>
      <c r="N21" s="82"/>
      <c r="O21" s="45"/>
    </row>
    <row r="22" spans="1:15">
      <c r="A22" s="186"/>
      <c r="B22" s="187"/>
      <c r="C22" s="187"/>
      <c r="D22" s="188"/>
      <c r="E22" s="188"/>
      <c r="F22" s="188"/>
      <c r="G22" s="188"/>
      <c r="H22" s="259"/>
      <c r="I22" s="259"/>
      <c r="J22" s="259"/>
      <c r="K22" s="28"/>
      <c r="L22" s="31"/>
      <c r="M22" s="31"/>
      <c r="N22" s="82"/>
      <c r="O22" s="45"/>
    </row>
    <row r="23" spans="1:15">
      <c r="A23" s="263" t="s">
        <v>269</v>
      </c>
      <c r="B23" s="264"/>
      <c r="C23" s="28" t="s">
        <v>221</v>
      </c>
      <c r="D23" s="158"/>
      <c r="E23" s="107"/>
      <c r="F23" s="32"/>
      <c r="G23" s="32"/>
      <c r="H23" s="259"/>
      <c r="I23" s="259"/>
      <c r="J23" s="259"/>
      <c r="K23" s="45"/>
      <c r="L23" s="31"/>
      <c r="M23" s="31"/>
      <c r="N23" s="82"/>
      <c r="O23" s="45"/>
    </row>
    <row r="24" spans="1:15">
      <c r="A24" s="87"/>
      <c r="B24" s="28"/>
      <c r="C24" s="28"/>
      <c r="D24" s="107"/>
      <c r="E24" s="107"/>
      <c r="F24" s="32"/>
      <c r="G24" s="32"/>
      <c r="H24" s="32"/>
      <c r="I24" s="32"/>
      <c r="J24" s="32"/>
      <c r="K24" s="95"/>
      <c r="L24" s="31"/>
      <c r="M24" s="31"/>
      <c r="N24" s="82"/>
      <c r="O24" s="45"/>
    </row>
    <row r="25" spans="1:15">
      <c r="A25" s="8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79"/>
      <c r="O25" s="45"/>
    </row>
    <row r="26" spans="1:15" ht="12.75" customHeight="1">
      <c r="A26" s="87"/>
      <c r="B26" s="28"/>
      <c r="C26" s="28"/>
      <c r="D26" s="45"/>
      <c r="E26" s="45"/>
      <c r="F26" s="45"/>
      <c r="G26" s="45"/>
      <c r="H26" s="45"/>
      <c r="I26" s="45"/>
      <c r="J26" s="45"/>
      <c r="K26" s="45"/>
      <c r="L26" s="28"/>
      <c r="M26" s="28"/>
      <c r="N26" s="79"/>
      <c r="O26" s="45"/>
    </row>
    <row r="27" spans="1:15">
      <c r="A27" s="89" t="s">
        <v>246</v>
      </c>
      <c r="B27" s="28"/>
      <c r="C27" s="28"/>
      <c r="D27" s="45"/>
      <c r="E27" s="45"/>
      <c r="F27" s="45"/>
      <c r="G27" s="45"/>
      <c r="H27" s="45"/>
      <c r="I27" s="45"/>
      <c r="J27" s="45"/>
      <c r="K27" s="45"/>
      <c r="L27" s="28"/>
      <c r="M27" s="28"/>
      <c r="N27" s="79"/>
      <c r="O27" s="45"/>
    </row>
    <row r="28" spans="1:15">
      <c r="A28" s="87"/>
      <c r="B28" s="28"/>
      <c r="C28" s="28"/>
      <c r="D28" s="33"/>
      <c r="E28" s="28"/>
      <c r="F28" s="28"/>
      <c r="G28" s="28"/>
      <c r="H28" s="28"/>
      <c r="I28" s="28"/>
      <c r="J28" s="28"/>
      <c r="K28" s="28"/>
      <c r="L28" s="28"/>
      <c r="M28" s="28"/>
      <c r="N28" s="79"/>
      <c r="O28" s="45"/>
    </row>
    <row r="29" spans="1:15">
      <c r="A29" s="8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79"/>
      <c r="O29" s="45"/>
    </row>
    <row r="30" spans="1:15">
      <c r="A30" s="90" t="s">
        <v>265</v>
      </c>
      <c r="B30" s="31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79"/>
      <c r="O30" s="45"/>
    </row>
    <row r="31" spans="1:15">
      <c r="A31" s="87"/>
      <c r="B31" s="28"/>
      <c r="C31" s="28"/>
      <c r="D31" s="28"/>
      <c r="E31" s="28"/>
      <c r="F31" s="28"/>
      <c r="G31" s="28"/>
      <c r="H31" s="140" t="s">
        <v>324</v>
      </c>
      <c r="I31" s="39"/>
      <c r="J31" s="39"/>
      <c r="K31" s="28"/>
      <c r="L31" s="28" t="s">
        <v>220</v>
      </c>
      <c r="M31" s="28"/>
      <c r="N31" s="79"/>
      <c r="O31" s="45"/>
    </row>
    <row r="32" spans="1:15" ht="12.75" customHeight="1">
      <c r="A32" s="260" t="s">
        <v>310</v>
      </c>
      <c r="B32" s="261"/>
      <c r="C32" s="261"/>
      <c r="D32" s="261"/>
      <c r="E32" s="261"/>
      <c r="F32" s="261"/>
      <c r="G32" s="183"/>
      <c r="H32" s="259" t="str">
        <f>+"Se venden en promedio en la semana "&amp;VALUE(D35)&amp;" días de recolecolección."</f>
        <v>Se venden en promedio en la semana 0 días de recolecolección.</v>
      </c>
      <c r="I32" s="259"/>
      <c r="J32" s="259"/>
      <c r="K32" s="84"/>
      <c r="L32" s="31"/>
      <c r="M32" s="31"/>
      <c r="N32" s="82"/>
      <c r="O32" s="45"/>
    </row>
    <row r="33" spans="1:15">
      <c r="A33" s="260"/>
      <c r="B33" s="261"/>
      <c r="C33" s="261"/>
      <c r="D33" s="261"/>
      <c r="E33" s="261"/>
      <c r="F33" s="261"/>
      <c r="G33" s="183"/>
      <c r="H33" s="259"/>
      <c r="I33" s="259"/>
      <c r="J33" s="259"/>
      <c r="K33" s="84"/>
      <c r="L33" s="31"/>
      <c r="M33" s="31"/>
      <c r="N33" s="82"/>
      <c r="O33" s="45"/>
    </row>
    <row r="34" spans="1:15">
      <c r="A34" s="87"/>
      <c r="B34" s="28"/>
      <c r="C34" s="28"/>
      <c r="D34" s="28"/>
      <c r="E34" s="28"/>
      <c r="F34" s="28"/>
      <c r="G34" s="28"/>
      <c r="H34" s="259"/>
      <c r="I34" s="259"/>
      <c r="J34" s="259"/>
      <c r="K34" s="28"/>
      <c r="L34" s="31"/>
      <c r="M34" s="31"/>
      <c r="N34" s="82"/>
      <c r="O34" s="45"/>
    </row>
    <row r="35" spans="1:15">
      <c r="A35" s="263" t="s">
        <v>270</v>
      </c>
      <c r="B35" s="264"/>
      <c r="C35" s="28" t="s">
        <v>238</v>
      </c>
      <c r="D35" s="159"/>
      <c r="E35" s="107"/>
      <c r="F35" s="32"/>
      <c r="G35" s="32"/>
      <c r="H35" s="259"/>
      <c r="I35" s="259"/>
      <c r="J35" s="259"/>
      <c r="K35" s="45"/>
      <c r="L35" s="31"/>
      <c r="M35" s="31"/>
      <c r="N35" s="82"/>
      <c r="O35" s="45"/>
    </row>
    <row r="36" spans="1:15">
      <c r="A36" s="87"/>
      <c r="B36" s="28"/>
      <c r="C36" s="28"/>
      <c r="D36" s="107"/>
      <c r="E36" s="107"/>
      <c r="F36" s="32"/>
      <c r="G36" s="32"/>
      <c r="H36" s="32"/>
      <c r="I36" s="32"/>
      <c r="J36" s="32"/>
      <c r="K36" s="97"/>
      <c r="L36" s="28"/>
      <c r="M36" s="28"/>
      <c r="N36" s="79"/>
      <c r="O36" s="45"/>
    </row>
    <row r="37" spans="1:15">
      <c r="A37" s="87"/>
      <c r="B37" s="28"/>
      <c r="C37" s="28"/>
      <c r="D37" s="28"/>
      <c r="E37" s="33"/>
      <c r="F37" s="28"/>
      <c r="G37" s="28"/>
      <c r="H37" s="28"/>
      <c r="I37" s="28"/>
      <c r="J37" s="28"/>
      <c r="K37" s="28"/>
      <c r="L37" s="28"/>
      <c r="M37" s="28"/>
      <c r="N37" s="79"/>
      <c r="O37" s="45"/>
    </row>
    <row r="38" spans="1:15">
      <c r="A38" s="47"/>
      <c r="B38" s="28"/>
      <c r="C38" s="28"/>
      <c r="D38" s="45"/>
      <c r="E38" s="45"/>
      <c r="F38" s="45"/>
      <c r="G38" s="45"/>
      <c r="H38" s="45"/>
      <c r="I38" s="45"/>
      <c r="J38" s="45"/>
      <c r="K38" s="45"/>
      <c r="L38" s="28"/>
      <c r="M38" s="28"/>
      <c r="N38" s="79"/>
      <c r="O38" s="45"/>
    </row>
    <row r="39" spans="1:15">
      <c r="A39" s="89" t="s">
        <v>246</v>
      </c>
      <c r="B39" s="28"/>
      <c r="C39" s="28"/>
      <c r="D39" s="45"/>
      <c r="E39" s="45"/>
      <c r="F39" s="45"/>
      <c r="G39" s="45"/>
      <c r="H39" s="45"/>
      <c r="I39" s="45"/>
      <c r="J39" s="45"/>
      <c r="K39" s="45"/>
      <c r="L39" s="28"/>
      <c r="M39" s="28"/>
      <c r="N39" s="79"/>
      <c r="O39" s="45"/>
    </row>
    <row r="40" spans="1:15">
      <c r="A40" s="87"/>
      <c r="B40" s="28"/>
      <c r="C40" s="28"/>
      <c r="D40" s="45"/>
      <c r="E40" s="45"/>
      <c r="F40" s="32"/>
      <c r="G40" s="32"/>
      <c r="H40" s="32"/>
      <c r="I40" s="32"/>
      <c r="J40" s="32"/>
      <c r="K40" s="49"/>
      <c r="L40" s="28"/>
      <c r="M40" s="28"/>
      <c r="N40" s="79"/>
      <c r="O40" s="45"/>
    </row>
    <row r="41" spans="1:15">
      <c r="A41" s="8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79"/>
      <c r="O41" s="45"/>
    </row>
    <row r="42" spans="1:15">
      <c r="A42" s="88" t="s">
        <v>266</v>
      </c>
      <c r="B42" s="31"/>
      <c r="C42" s="31"/>
      <c r="D42" s="31"/>
      <c r="E42" s="28"/>
      <c r="F42" s="28"/>
      <c r="G42" s="28"/>
      <c r="H42" s="28"/>
      <c r="I42" s="28"/>
      <c r="J42" s="28"/>
      <c r="K42" s="28"/>
      <c r="L42" s="249"/>
      <c r="M42" s="249"/>
      <c r="N42" s="81"/>
      <c r="O42" s="45"/>
    </row>
    <row r="43" spans="1:15">
      <c r="A43" s="87"/>
      <c r="B43" s="28"/>
      <c r="C43" s="28"/>
      <c r="D43" s="28"/>
      <c r="E43" s="28"/>
      <c r="F43" s="28"/>
      <c r="G43" s="28"/>
      <c r="H43" s="140" t="s">
        <v>324</v>
      </c>
      <c r="I43" s="39"/>
      <c r="J43" s="39"/>
      <c r="K43" s="28"/>
      <c r="L43" s="45"/>
      <c r="M43" s="45"/>
      <c r="N43" s="119"/>
      <c r="O43" s="45"/>
    </row>
    <row r="44" spans="1:15" ht="12.75" customHeight="1">
      <c r="A44" s="246" t="s">
        <v>311</v>
      </c>
      <c r="B44" s="247"/>
      <c r="C44" s="247"/>
      <c r="D44" s="248"/>
      <c r="E44" s="248"/>
      <c r="F44" s="248"/>
      <c r="G44" s="188"/>
      <c r="H44" s="259" t="str">
        <f>+"El costo del embalaje por caja es de $"&amp;VALUE(D47)&amp;"."</f>
        <v>El costo del embalaje por caja es de $0.</v>
      </c>
      <c r="I44" s="259"/>
      <c r="J44" s="259"/>
      <c r="K44" s="28"/>
      <c r="L44" s="28" t="s">
        <v>220</v>
      </c>
      <c r="M44" s="28"/>
      <c r="N44" s="79"/>
      <c r="O44" s="45"/>
    </row>
    <row r="45" spans="1:15">
      <c r="A45" s="246"/>
      <c r="B45" s="247"/>
      <c r="C45" s="247"/>
      <c r="D45" s="248"/>
      <c r="E45" s="248"/>
      <c r="F45" s="248"/>
      <c r="G45" s="188"/>
      <c r="H45" s="259"/>
      <c r="I45" s="259"/>
      <c r="J45" s="259"/>
      <c r="K45" s="28"/>
      <c r="L45" s="31"/>
      <c r="M45" s="31"/>
      <c r="N45" s="82"/>
      <c r="O45" s="45"/>
    </row>
    <row r="46" spans="1:15">
      <c r="A46" s="87"/>
      <c r="B46" s="28"/>
      <c r="C46" s="28"/>
      <c r="D46" s="28"/>
      <c r="E46" s="28"/>
      <c r="F46" s="28"/>
      <c r="G46" s="28"/>
      <c r="H46" s="259"/>
      <c r="I46" s="259"/>
      <c r="J46" s="259"/>
      <c r="K46" s="28"/>
      <c r="L46" s="31"/>
      <c r="M46" s="31"/>
      <c r="N46" s="82"/>
      <c r="O46" s="45"/>
    </row>
    <row r="47" spans="1:15">
      <c r="A47" s="87" t="s">
        <v>277</v>
      </c>
      <c r="B47" s="28"/>
      <c r="C47" s="28" t="s">
        <v>221</v>
      </c>
      <c r="D47" s="131"/>
      <c r="E47" s="107"/>
      <c r="F47" s="32"/>
      <c r="G47" s="32"/>
      <c r="H47" s="259"/>
      <c r="I47" s="259"/>
      <c r="J47" s="259"/>
      <c r="K47" s="28"/>
      <c r="L47" s="31"/>
      <c r="M47" s="31"/>
      <c r="N47" s="82"/>
      <c r="O47" s="45"/>
    </row>
    <row r="48" spans="1:15">
      <c r="A48" s="87"/>
      <c r="B48" s="28"/>
      <c r="C48" s="28"/>
      <c r="D48" s="107"/>
      <c r="E48" s="107"/>
      <c r="F48" s="32"/>
      <c r="G48" s="32"/>
      <c r="H48" s="32"/>
      <c r="I48" s="32"/>
      <c r="J48" s="32"/>
      <c r="K48" s="94"/>
      <c r="L48" s="31"/>
      <c r="M48" s="31"/>
      <c r="N48" s="82"/>
      <c r="O48" s="45"/>
    </row>
    <row r="49" spans="1:15">
      <c r="A49" s="87"/>
      <c r="B49" s="28"/>
      <c r="C49" s="28"/>
      <c r="D49" s="28"/>
      <c r="E49" s="28"/>
      <c r="F49" s="28"/>
      <c r="G49" s="28"/>
      <c r="H49" s="28"/>
      <c r="I49" s="28"/>
      <c r="J49" s="28"/>
      <c r="K49" s="37"/>
      <c r="L49" s="31"/>
      <c r="M49" s="31"/>
      <c r="N49" s="82"/>
      <c r="O49" s="45"/>
    </row>
    <row r="50" spans="1:15">
      <c r="A50" s="87"/>
      <c r="B50" s="28"/>
      <c r="C50" s="28"/>
      <c r="D50" s="28"/>
      <c r="E50" s="28"/>
      <c r="F50" s="45"/>
      <c r="G50" s="45"/>
      <c r="H50" s="45"/>
      <c r="I50" s="45"/>
      <c r="J50" s="45"/>
      <c r="K50" s="45"/>
      <c r="L50" s="28"/>
      <c r="M50" s="28"/>
      <c r="N50" s="79"/>
      <c r="O50" s="45"/>
    </row>
    <row r="51" spans="1:15">
      <c r="A51" s="89" t="s">
        <v>246</v>
      </c>
      <c r="B51" s="28"/>
      <c r="C51" s="28"/>
      <c r="D51" s="28"/>
      <c r="E51" s="28"/>
      <c r="F51" s="45"/>
      <c r="G51" s="45"/>
      <c r="H51" s="45"/>
      <c r="I51" s="45"/>
      <c r="J51" s="45"/>
      <c r="K51" s="45"/>
      <c r="L51" s="28"/>
      <c r="M51" s="28"/>
      <c r="N51" s="79"/>
      <c r="O51" s="45"/>
    </row>
    <row r="52" spans="1:15">
      <c r="A52" s="8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79"/>
      <c r="O52" s="45"/>
    </row>
    <row r="53" spans="1:15">
      <c r="A53" s="8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79"/>
      <c r="O53" s="45"/>
    </row>
    <row r="54" spans="1:15" ht="15">
      <c r="A54" s="256" t="s">
        <v>305</v>
      </c>
      <c r="B54" s="257"/>
      <c r="C54" s="257"/>
      <c r="D54" s="257"/>
      <c r="E54" s="257"/>
      <c r="F54" s="257"/>
      <c r="G54" s="257"/>
      <c r="H54" s="257"/>
      <c r="I54" s="257"/>
      <c r="J54" s="257"/>
      <c r="K54" s="257"/>
      <c r="L54" s="257"/>
      <c r="M54" s="257"/>
      <c r="N54" s="258"/>
      <c r="O54" s="45"/>
    </row>
    <row r="55" spans="1:15">
      <c r="A55" s="124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6"/>
      <c r="O55" s="45"/>
    </row>
    <row r="56" spans="1:15">
      <c r="A56" s="88" t="s">
        <v>330</v>
      </c>
      <c r="B56" s="31"/>
      <c r="C56" s="31"/>
      <c r="D56" s="31"/>
      <c r="E56" s="28"/>
      <c r="F56" s="28"/>
      <c r="G56" s="28"/>
      <c r="H56" s="28"/>
      <c r="I56" s="28"/>
      <c r="J56" s="28"/>
      <c r="K56" s="28"/>
      <c r="L56" s="249"/>
      <c r="M56" s="249"/>
      <c r="N56" s="81"/>
      <c r="O56" s="45"/>
    </row>
    <row r="57" spans="1:15">
      <c r="A57" s="10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185"/>
      <c r="M57" s="185"/>
      <c r="N57" s="81"/>
      <c r="O57" s="45"/>
    </row>
    <row r="58" spans="1:15" ht="12.75" customHeight="1">
      <c r="A58" s="260" t="s">
        <v>312</v>
      </c>
      <c r="B58" s="261"/>
      <c r="C58" s="261"/>
      <c r="D58" s="262"/>
      <c r="E58" s="262"/>
      <c r="F58" s="262"/>
      <c r="G58" s="184"/>
      <c r="H58" s="184"/>
      <c r="I58" s="184"/>
      <c r="J58" s="184"/>
      <c r="K58" s="28"/>
      <c r="L58" s="28"/>
      <c r="M58" s="28"/>
      <c r="N58" s="79"/>
      <c r="O58" s="45"/>
    </row>
    <row r="59" spans="1:15">
      <c r="A59" s="260"/>
      <c r="B59" s="261"/>
      <c r="C59" s="261"/>
      <c r="D59" s="262"/>
      <c r="E59" s="262"/>
      <c r="F59" s="262"/>
      <c r="G59" s="184"/>
      <c r="H59" s="184"/>
      <c r="I59" s="184"/>
      <c r="J59" s="184"/>
      <c r="K59" s="28"/>
      <c r="L59" s="28"/>
      <c r="M59" s="28"/>
      <c r="N59" s="79"/>
      <c r="O59" s="45"/>
    </row>
    <row r="60" spans="1:15">
      <c r="A60" s="186"/>
      <c r="B60" s="187"/>
      <c r="C60" s="187"/>
      <c r="D60" s="188"/>
      <c r="E60" s="188"/>
      <c r="F60" s="188"/>
      <c r="G60" s="188"/>
      <c r="H60" s="188"/>
      <c r="I60" s="188"/>
      <c r="J60" s="188"/>
      <c r="K60" s="28"/>
      <c r="L60" s="28"/>
      <c r="M60" s="28"/>
      <c r="N60" s="79"/>
      <c r="O60" s="45"/>
    </row>
    <row r="61" spans="1:15">
      <c r="A61" s="87"/>
      <c r="B61" s="28"/>
      <c r="C61" s="28"/>
      <c r="D61" s="28"/>
      <c r="E61" s="182" t="s">
        <v>330</v>
      </c>
      <c r="F61" s="28"/>
      <c r="G61" s="28"/>
      <c r="H61" s="28"/>
      <c r="I61" s="28"/>
      <c r="J61" s="28"/>
      <c r="K61" s="28"/>
      <c r="L61" s="45"/>
      <c r="M61" s="28"/>
      <c r="N61" s="79"/>
      <c r="O61" s="45"/>
    </row>
    <row r="62" spans="1:15">
      <c r="A62" s="87"/>
      <c r="B62" s="28"/>
      <c r="C62" s="28"/>
      <c r="D62" s="28" t="s">
        <v>271</v>
      </c>
      <c r="E62" s="134"/>
      <c r="F62" s="28"/>
      <c r="G62" s="28"/>
      <c r="H62" s="28"/>
      <c r="I62" s="28"/>
      <c r="J62" s="28"/>
      <c r="K62" s="28"/>
      <c r="L62" s="28" t="s">
        <v>220</v>
      </c>
      <c r="M62" s="28"/>
      <c r="N62" s="79"/>
      <c r="O62" s="45"/>
    </row>
    <row r="63" spans="1:15">
      <c r="A63" s="87"/>
      <c r="B63" s="28"/>
      <c r="C63" s="28"/>
      <c r="D63" s="28" t="s">
        <v>272</v>
      </c>
      <c r="E63" s="134"/>
      <c r="F63" s="28"/>
      <c r="G63" s="28"/>
      <c r="H63" s="28"/>
      <c r="I63" s="28"/>
      <c r="J63" s="28"/>
      <c r="K63" s="28"/>
      <c r="L63" s="31"/>
      <c r="M63" s="31"/>
      <c r="N63" s="82"/>
      <c r="O63" s="45"/>
    </row>
    <row r="64" spans="1:15">
      <c r="A64" s="87"/>
      <c r="B64" s="28"/>
      <c r="C64" s="28"/>
      <c r="D64" s="28" t="s">
        <v>273</v>
      </c>
      <c r="E64" s="134"/>
      <c r="F64" s="28"/>
      <c r="G64" s="28"/>
      <c r="H64" s="28"/>
      <c r="I64" s="28"/>
      <c r="J64" s="28"/>
      <c r="K64" s="28"/>
      <c r="L64" s="31"/>
      <c r="M64" s="31"/>
      <c r="N64" s="82"/>
      <c r="O64" s="45"/>
    </row>
    <row r="65" spans="1:15">
      <c r="A65" s="87"/>
      <c r="B65" s="28"/>
      <c r="C65" s="28"/>
      <c r="D65" s="28" t="s">
        <v>274</v>
      </c>
      <c r="E65" s="134"/>
      <c r="F65" s="28"/>
      <c r="G65" s="28"/>
      <c r="H65" s="140" t="s">
        <v>324</v>
      </c>
      <c r="I65" s="39"/>
      <c r="J65" s="39"/>
      <c r="K65" s="28"/>
      <c r="L65" s="117"/>
      <c r="M65" s="117"/>
      <c r="N65" s="118"/>
      <c r="O65" s="45"/>
    </row>
    <row r="66" spans="1:15" ht="12.75" customHeight="1">
      <c r="A66" s="87"/>
      <c r="B66" s="28"/>
      <c r="C66" s="28"/>
      <c r="D66" s="28" t="s">
        <v>275</v>
      </c>
      <c r="E66" s="134"/>
      <c r="F66" s="28"/>
      <c r="G66" s="28"/>
      <c r="H66" s="259" t="str">
        <f>+"De las gallinas que hay en postura se han muerto un "&amp;VALUE(D69)&amp;"."</f>
        <v>De las gallinas que hay en postura se han muerto un 0.</v>
      </c>
      <c r="I66" s="259"/>
      <c r="J66" s="259"/>
      <c r="K66" s="30"/>
      <c r="L66" s="31"/>
      <c r="M66" s="31"/>
      <c r="N66" s="82"/>
      <c r="O66" s="45"/>
    </row>
    <row r="67" spans="1:15">
      <c r="A67" s="87"/>
      <c r="B67" s="28"/>
      <c r="C67" s="28"/>
      <c r="D67" s="28" t="s">
        <v>276</v>
      </c>
      <c r="E67" s="134"/>
      <c r="F67" s="28"/>
      <c r="G67" s="28"/>
      <c r="H67" s="259"/>
      <c r="I67" s="259"/>
      <c r="J67" s="259"/>
      <c r="K67" s="28"/>
      <c r="L67" s="31"/>
      <c r="M67" s="31"/>
      <c r="N67" s="82"/>
      <c r="O67" s="45"/>
    </row>
    <row r="68" spans="1:15">
      <c r="A68" s="47"/>
      <c r="B68" s="45"/>
      <c r="C68" s="45"/>
      <c r="D68" s="45"/>
      <c r="E68" s="93"/>
      <c r="F68" s="32"/>
      <c r="G68" s="32"/>
      <c r="H68" s="259"/>
      <c r="I68" s="259"/>
      <c r="J68" s="259"/>
      <c r="K68" s="45"/>
      <c r="L68" s="31"/>
      <c r="M68" s="31"/>
      <c r="N68" s="82"/>
      <c r="O68" s="45"/>
    </row>
    <row r="69" spans="1:15">
      <c r="A69" s="263" t="s">
        <v>330</v>
      </c>
      <c r="B69" s="264"/>
      <c r="C69" s="28" t="s">
        <v>221</v>
      </c>
      <c r="D69" s="135">
        <f>SUM(E62:E67)</f>
        <v>0</v>
      </c>
      <c r="E69" s="93"/>
      <c r="F69" s="32"/>
      <c r="G69" s="32"/>
      <c r="H69" s="259"/>
      <c r="I69" s="259"/>
      <c r="J69" s="259"/>
      <c r="K69" s="95"/>
      <c r="L69" s="31"/>
      <c r="M69" s="31"/>
      <c r="N69" s="82"/>
      <c r="O69" s="45"/>
    </row>
    <row r="70" spans="1:15">
      <c r="A70" s="87"/>
      <c r="B70" s="28"/>
      <c r="C70" s="28"/>
      <c r="D70" s="28"/>
      <c r="E70" s="28"/>
      <c r="F70" s="42"/>
      <c r="G70" s="42"/>
      <c r="H70" s="180"/>
      <c r="I70" s="42"/>
      <c r="J70" s="42"/>
      <c r="K70" s="28"/>
      <c r="L70" s="28"/>
      <c r="M70" s="28"/>
      <c r="N70" s="79"/>
      <c r="O70" s="45"/>
    </row>
    <row r="71" spans="1:15">
      <c r="A71" s="89" t="s">
        <v>247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79"/>
      <c r="O71" s="45"/>
    </row>
    <row r="72" spans="1:15">
      <c r="A72" s="8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79"/>
      <c r="O72" s="45"/>
    </row>
    <row r="73" spans="1:15">
      <c r="A73" s="87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79"/>
      <c r="O73" s="45"/>
    </row>
    <row r="74" spans="1:15">
      <c r="A74" s="88" t="s">
        <v>300</v>
      </c>
      <c r="B74" s="31"/>
      <c r="C74" s="31"/>
      <c r="D74" s="31"/>
      <c r="E74" s="28"/>
      <c r="F74" s="28"/>
      <c r="G74" s="28"/>
      <c r="H74" s="28"/>
      <c r="I74" s="28"/>
      <c r="J74" s="28"/>
      <c r="K74" s="28"/>
      <c r="L74" s="249"/>
      <c r="M74" s="249"/>
      <c r="N74" s="81"/>
      <c r="O74" s="45"/>
    </row>
    <row r="75" spans="1:15">
      <c r="A75" s="10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185"/>
      <c r="M75" s="185"/>
      <c r="N75" s="81"/>
      <c r="O75" s="45"/>
    </row>
    <row r="76" spans="1:15" ht="12.75" customHeight="1">
      <c r="A76" s="260" t="s">
        <v>312</v>
      </c>
      <c r="B76" s="261"/>
      <c r="C76" s="261"/>
      <c r="D76" s="262"/>
      <c r="E76" s="262"/>
      <c r="F76" s="262"/>
      <c r="G76" s="184"/>
      <c r="H76" s="184"/>
      <c r="I76" s="184"/>
      <c r="J76" s="184"/>
      <c r="K76" s="28"/>
      <c r="L76" s="28"/>
      <c r="M76" s="28"/>
      <c r="N76" s="79"/>
      <c r="O76" s="45"/>
    </row>
    <row r="77" spans="1:15">
      <c r="A77" s="260"/>
      <c r="B77" s="261"/>
      <c r="C77" s="261"/>
      <c r="D77" s="262"/>
      <c r="E77" s="262"/>
      <c r="F77" s="262"/>
      <c r="G77" s="184"/>
      <c r="H77" s="184"/>
      <c r="I77" s="184"/>
      <c r="J77" s="184"/>
      <c r="K77" s="28"/>
      <c r="L77" s="28"/>
      <c r="M77" s="28"/>
      <c r="N77" s="79"/>
      <c r="O77" s="45"/>
    </row>
    <row r="78" spans="1:15">
      <c r="A78" s="186"/>
      <c r="B78" s="187"/>
      <c r="C78" s="187"/>
      <c r="D78" s="188"/>
      <c r="E78" s="188"/>
      <c r="F78" s="188"/>
      <c r="G78" s="188"/>
      <c r="H78" s="188"/>
      <c r="I78" s="188"/>
      <c r="J78" s="188"/>
      <c r="K78" s="28"/>
      <c r="L78" s="28"/>
      <c r="M78" s="28"/>
      <c r="N78" s="79"/>
      <c r="O78" s="45"/>
    </row>
    <row r="79" spans="1:15">
      <c r="A79" s="87"/>
      <c r="B79" s="28"/>
      <c r="C79" s="28"/>
      <c r="D79" s="28"/>
      <c r="E79" s="182" t="s">
        <v>300</v>
      </c>
      <c r="F79" s="28"/>
      <c r="G79" s="28"/>
      <c r="H79" s="28"/>
      <c r="I79" s="28"/>
      <c r="J79" s="28"/>
      <c r="K79" s="28"/>
      <c r="L79" s="45"/>
      <c r="M79" s="28"/>
      <c r="N79" s="79"/>
      <c r="O79" s="45"/>
    </row>
    <row r="80" spans="1:15">
      <c r="A80" s="87"/>
      <c r="B80" s="28"/>
      <c r="C80" s="28"/>
      <c r="D80" s="28" t="s">
        <v>271</v>
      </c>
      <c r="E80" s="132"/>
      <c r="F80" s="28"/>
      <c r="G80" s="28"/>
      <c r="H80" s="28"/>
      <c r="I80" s="28"/>
      <c r="J80" s="28"/>
      <c r="K80" s="28"/>
      <c r="L80" s="28" t="s">
        <v>220</v>
      </c>
      <c r="M80" s="28"/>
      <c r="N80" s="79"/>
      <c r="O80" s="45"/>
    </row>
    <row r="81" spans="1:15">
      <c r="A81" s="87"/>
      <c r="B81" s="28"/>
      <c r="C81" s="28"/>
      <c r="D81" s="28" t="s">
        <v>272</v>
      </c>
      <c r="E81" s="132"/>
      <c r="F81" s="28"/>
      <c r="G81" s="28"/>
      <c r="H81" s="28"/>
      <c r="I81" s="28"/>
      <c r="J81" s="28"/>
      <c r="K81" s="28"/>
      <c r="L81" s="31"/>
      <c r="M81" s="31"/>
      <c r="N81" s="82"/>
      <c r="O81" s="45"/>
    </row>
    <row r="82" spans="1:15">
      <c r="A82" s="87"/>
      <c r="B82" s="28"/>
      <c r="C82" s="28"/>
      <c r="D82" s="28" t="s">
        <v>273</v>
      </c>
      <c r="E82" s="132"/>
      <c r="F82" s="28"/>
      <c r="G82" s="28"/>
      <c r="H82" s="28"/>
      <c r="I82" s="28"/>
      <c r="J82" s="28"/>
      <c r="K82" s="28"/>
      <c r="L82" s="31"/>
      <c r="M82" s="31"/>
      <c r="N82" s="82"/>
      <c r="O82" s="45"/>
    </row>
    <row r="83" spans="1:15">
      <c r="A83" s="87"/>
      <c r="B83" s="28"/>
      <c r="C83" s="28"/>
      <c r="D83" s="28" t="s">
        <v>274</v>
      </c>
      <c r="E83" s="132"/>
      <c r="F83" s="28"/>
      <c r="G83" s="28"/>
      <c r="H83" s="140" t="s">
        <v>324</v>
      </c>
      <c r="I83" s="39"/>
      <c r="J83" s="39"/>
      <c r="K83" s="28"/>
      <c r="L83" s="117"/>
      <c r="M83" s="117"/>
      <c r="N83" s="118"/>
      <c r="O83" s="45"/>
    </row>
    <row r="84" spans="1:15" ht="12.75" customHeight="1">
      <c r="A84" s="87"/>
      <c r="B84" s="28"/>
      <c r="C84" s="28"/>
      <c r="D84" s="28" t="s">
        <v>275</v>
      </c>
      <c r="E84" s="132"/>
      <c r="F84" s="28"/>
      <c r="G84" s="28"/>
      <c r="H84" s="259" t="str">
        <f>+"De las gallinas que hay en postura se han muerto un "&amp;VALUE(D87*100)&amp;"%."</f>
        <v>De las gallinas que hay en postura se han muerto un 0%.</v>
      </c>
      <c r="I84" s="259"/>
      <c r="J84" s="259"/>
      <c r="K84" s="30"/>
      <c r="L84" s="31"/>
      <c r="M84" s="31"/>
      <c r="N84" s="82"/>
      <c r="O84" s="45"/>
    </row>
    <row r="85" spans="1:15">
      <c r="A85" s="87"/>
      <c r="B85" s="28"/>
      <c r="C85" s="28"/>
      <c r="D85" s="28" t="s">
        <v>276</v>
      </c>
      <c r="E85" s="132"/>
      <c r="F85" s="28"/>
      <c r="G85" s="28"/>
      <c r="H85" s="259"/>
      <c r="I85" s="259"/>
      <c r="J85" s="259"/>
      <c r="K85" s="28"/>
      <c r="L85" s="31"/>
      <c r="M85" s="31"/>
      <c r="N85" s="82"/>
      <c r="O85" s="45"/>
    </row>
    <row r="86" spans="1:15">
      <c r="A86" s="47"/>
      <c r="B86" s="45"/>
      <c r="C86" s="45"/>
      <c r="D86" s="45"/>
      <c r="E86" s="93"/>
      <c r="F86" s="32"/>
      <c r="G86" s="32"/>
      <c r="H86" s="259"/>
      <c r="I86" s="259"/>
      <c r="J86" s="259"/>
      <c r="K86" s="45"/>
      <c r="L86" s="31"/>
      <c r="M86" s="31"/>
      <c r="N86" s="82"/>
      <c r="O86" s="45"/>
    </row>
    <row r="87" spans="1:15">
      <c r="A87" s="263" t="s">
        <v>300</v>
      </c>
      <c r="B87" s="264"/>
      <c r="C87" s="28" t="s">
        <v>221</v>
      </c>
      <c r="D87" s="133">
        <f>IF(SUM(E80:E85)=0,,AVERAGE(E80:E85))</f>
        <v>0</v>
      </c>
      <c r="E87" s="93"/>
      <c r="F87" s="32"/>
      <c r="G87" s="32"/>
      <c r="H87" s="259"/>
      <c r="I87" s="259"/>
      <c r="J87" s="259"/>
      <c r="K87" s="95"/>
      <c r="L87" s="31"/>
      <c r="M87" s="31"/>
      <c r="N87" s="82"/>
      <c r="O87" s="45"/>
    </row>
    <row r="88" spans="1:15">
      <c r="A88" s="87"/>
      <c r="B88" s="28"/>
      <c r="C88" s="28"/>
      <c r="D88" s="28"/>
      <c r="E88" s="28"/>
      <c r="F88" s="42"/>
      <c r="G88" s="42"/>
      <c r="H88" s="42"/>
      <c r="I88" s="42"/>
      <c r="J88" s="42"/>
      <c r="K88" s="28"/>
      <c r="L88" s="28"/>
      <c r="M88" s="28"/>
      <c r="N88" s="79"/>
      <c r="O88" s="45"/>
    </row>
    <row r="89" spans="1:15">
      <c r="A89" s="89" t="s">
        <v>247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79"/>
      <c r="O89" s="45"/>
    </row>
    <row r="90" spans="1:15">
      <c r="A90" s="87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79"/>
      <c r="O90" s="45"/>
    </row>
    <row r="91" spans="1:15">
      <c r="A91" s="87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79"/>
      <c r="O91" s="45"/>
    </row>
    <row r="92" spans="1:15">
      <c r="A92" s="88" t="s">
        <v>328</v>
      </c>
      <c r="B92" s="31"/>
      <c r="C92" s="31"/>
      <c r="D92" s="31"/>
      <c r="E92" s="28"/>
      <c r="F92" s="28"/>
      <c r="G92" s="28"/>
      <c r="H92" s="28"/>
      <c r="I92" s="28"/>
      <c r="J92" s="28"/>
      <c r="K92" s="28"/>
      <c r="L92" s="249"/>
      <c r="M92" s="249"/>
      <c r="N92" s="81"/>
      <c r="O92" s="45"/>
    </row>
    <row r="93" spans="1:15">
      <c r="A93" s="10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185"/>
      <c r="M93" s="185"/>
      <c r="N93" s="81"/>
      <c r="O93" s="45"/>
    </row>
    <row r="94" spans="1:15" ht="12.75" customHeight="1">
      <c r="A94" s="260" t="s">
        <v>326</v>
      </c>
      <c r="B94" s="261"/>
      <c r="C94" s="261"/>
      <c r="D94" s="262"/>
      <c r="E94" s="262"/>
      <c r="F94" s="262"/>
      <c r="G94" s="184"/>
      <c r="H94" s="184"/>
      <c r="I94" s="184"/>
      <c r="J94" s="184"/>
      <c r="K94" s="28"/>
      <c r="L94" s="28"/>
      <c r="M94" s="28"/>
      <c r="N94" s="79"/>
      <c r="O94" s="45"/>
    </row>
    <row r="95" spans="1:15">
      <c r="A95" s="260"/>
      <c r="B95" s="261"/>
      <c r="C95" s="261"/>
      <c r="D95" s="262"/>
      <c r="E95" s="262"/>
      <c r="F95" s="262"/>
      <c r="G95" s="184"/>
      <c r="H95" s="184"/>
      <c r="I95" s="184"/>
      <c r="J95" s="184"/>
      <c r="K95" s="28"/>
      <c r="L95" s="28"/>
      <c r="M95" s="28"/>
      <c r="N95" s="79"/>
      <c r="O95" s="45"/>
    </row>
    <row r="96" spans="1:15">
      <c r="A96" s="186"/>
      <c r="B96" s="187"/>
      <c r="C96" s="187"/>
      <c r="D96" s="188"/>
      <c r="E96" s="188"/>
      <c r="F96" s="188"/>
      <c r="G96" s="188"/>
      <c r="H96" s="188"/>
      <c r="I96" s="188"/>
      <c r="J96" s="188"/>
      <c r="K96" s="28"/>
      <c r="L96" s="28"/>
      <c r="M96" s="28"/>
      <c r="N96" s="79"/>
      <c r="O96" s="45"/>
    </row>
    <row r="97" spans="1:15">
      <c r="A97" s="87"/>
      <c r="B97" s="28"/>
      <c r="C97" s="28"/>
      <c r="D97" s="28"/>
      <c r="E97" s="182" t="s">
        <v>327</v>
      </c>
      <c r="F97" s="28"/>
      <c r="G97" s="28"/>
      <c r="H97" s="28"/>
      <c r="I97" s="28"/>
      <c r="J97" s="28"/>
      <c r="K97" s="28"/>
      <c r="L97" s="45"/>
      <c r="M97" s="28"/>
      <c r="N97" s="79"/>
      <c r="O97" s="45"/>
    </row>
    <row r="98" spans="1:15">
      <c r="A98" s="87"/>
      <c r="B98" s="28"/>
      <c r="C98" s="28"/>
      <c r="D98" s="28" t="s">
        <v>271</v>
      </c>
      <c r="E98" s="137"/>
      <c r="F98" s="28"/>
      <c r="G98" s="28"/>
      <c r="H98" s="28"/>
      <c r="I98" s="28"/>
      <c r="J98" s="28"/>
      <c r="K98" s="28"/>
      <c r="L98" s="28" t="s">
        <v>220</v>
      </c>
      <c r="M98" s="28"/>
      <c r="N98" s="79"/>
      <c r="O98" s="45"/>
    </row>
    <row r="99" spans="1:15">
      <c r="A99" s="87"/>
      <c r="B99" s="28"/>
      <c r="C99" s="28"/>
      <c r="D99" s="28" t="s">
        <v>272</v>
      </c>
      <c r="E99" s="137"/>
      <c r="F99" s="28"/>
      <c r="G99" s="28"/>
      <c r="H99" s="28"/>
      <c r="I99" s="28"/>
      <c r="J99" s="28"/>
      <c r="K99" s="28"/>
      <c r="L99" s="31"/>
      <c r="M99" s="31"/>
      <c r="N99" s="82"/>
      <c r="O99" s="45"/>
    </row>
    <row r="100" spans="1:15">
      <c r="A100" s="87"/>
      <c r="B100" s="28"/>
      <c r="C100" s="28"/>
      <c r="D100" s="28" t="s">
        <v>273</v>
      </c>
      <c r="E100" s="137"/>
      <c r="F100" s="28"/>
      <c r="G100" s="28"/>
      <c r="H100" s="28"/>
      <c r="I100" s="28"/>
      <c r="J100" s="28"/>
      <c r="K100" s="28"/>
      <c r="L100" s="31"/>
      <c r="M100" s="31"/>
      <c r="N100" s="82"/>
      <c r="O100" s="45"/>
    </row>
    <row r="101" spans="1:15">
      <c r="A101" s="87"/>
      <c r="B101" s="28"/>
      <c r="C101" s="28"/>
      <c r="D101" s="28" t="s">
        <v>274</v>
      </c>
      <c r="E101" s="137"/>
      <c r="F101" s="28"/>
      <c r="G101" s="28"/>
      <c r="H101" s="140" t="s">
        <v>324</v>
      </c>
      <c r="I101" s="39"/>
      <c r="J101" s="39"/>
      <c r="K101" s="28"/>
      <c r="L101" s="117"/>
      <c r="M101" s="117"/>
      <c r="N101" s="118"/>
      <c r="O101" s="45"/>
    </row>
    <row r="102" spans="1:15" ht="12.75" customHeight="1">
      <c r="A102" s="87"/>
      <c r="B102" s="28"/>
      <c r="C102" s="28"/>
      <c r="D102" s="28" t="s">
        <v>275</v>
      </c>
      <c r="E102" s="137"/>
      <c r="F102" s="28"/>
      <c r="G102" s="28"/>
      <c r="H102" s="259" t="str">
        <f>+"El costo invertido a las gallinas muertas fue de  $"&amp;VALUE(D105)&amp;"."</f>
        <v>El costo invertido a las gallinas muertas fue de  $0.</v>
      </c>
      <c r="I102" s="259"/>
      <c r="J102" s="259"/>
      <c r="K102" s="30"/>
      <c r="L102" s="31"/>
      <c r="M102" s="31"/>
      <c r="N102" s="82"/>
      <c r="O102" s="45"/>
    </row>
    <row r="103" spans="1:15">
      <c r="A103" s="87"/>
      <c r="B103" s="28"/>
      <c r="C103" s="28"/>
      <c r="D103" s="28" t="s">
        <v>276</v>
      </c>
      <c r="E103" s="137"/>
      <c r="F103" s="28"/>
      <c r="G103" s="28"/>
      <c r="H103" s="259"/>
      <c r="I103" s="259"/>
      <c r="J103" s="259"/>
      <c r="K103" s="28"/>
      <c r="L103" s="31"/>
      <c r="M103" s="31"/>
      <c r="N103" s="82"/>
      <c r="O103" s="45"/>
    </row>
    <row r="104" spans="1:15">
      <c r="A104" s="47"/>
      <c r="B104" s="45"/>
      <c r="C104" s="45"/>
      <c r="D104" s="45"/>
      <c r="E104" s="93"/>
      <c r="F104" s="32"/>
      <c r="G104" s="32"/>
      <c r="H104" s="259"/>
      <c r="I104" s="259"/>
      <c r="J104" s="259"/>
      <c r="K104" s="45"/>
      <c r="L104" s="31"/>
      <c r="M104" s="31"/>
      <c r="N104" s="82"/>
      <c r="O104" s="45"/>
    </row>
    <row r="105" spans="1:15">
      <c r="A105" s="263" t="s">
        <v>327</v>
      </c>
      <c r="B105" s="264"/>
      <c r="C105" s="28" t="s">
        <v>221</v>
      </c>
      <c r="D105" s="136">
        <f>SUM(E98:E103)</f>
        <v>0</v>
      </c>
      <c r="E105" s="93"/>
      <c r="F105" s="32"/>
      <c r="G105" s="32"/>
      <c r="H105" s="259"/>
      <c r="I105" s="259"/>
      <c r="J105" s="259"/>
      <c r="K105" s="95"/>
      <c r="L105" s="31"/>
      <c r="M105" s="31"/>
      <c r="N105" s="82"/>
      <c r="O105" s="45"/>
    </row>
    <row r="106" spans="1:15">
      <c r="A106" s="87"/>
      <c r="B106" s="28"/>
      <c r="C106" s="28"/>
      <c r="D106" s="28"/>
      <c r="E106" s="28"/>
      <c r="F106" s="42"/>
      <c r="G106" s="42"/>
      <c r="H106" s="42"/>
      <c r="I106" s="42"/>
      <c r="J106" s="42"/>
      <c r="K106" s="28"/>
      <c r="L106" s="28"/>
      <c r="M106" s="28"/>
      <c r="N106" s="79"/>
      <c r="O106" s="45"/>
    </row>
    <row r="107" spans="1:15">
      <c r="A107" s="89" t="s">
        <v>247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79"/>
      <c r="O107" s="45"/>
    </row>
    <row r="108" spans="1:15">
      <c r="A108" s="8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79"/>
      <c r="O108" s="45"/>
    </row>
    <row r="109" spans="1:15">
      <c r="A109" s="87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79"/>
      <c r="O109" s="45"/>
    </row>
    <row r="110" spans="1:15">
      <c r="A110" s="88" t="s">
        <v>263</v>
      </c>
      <c r="B110" s="31"/>
      <c r="C110" s="31"/>
      <c r="D110" s="31"/>
      <c r="E110" s="28"/>
      <c r="F110" s="28"/>
      <c r="G110" s="28"/>
      <c r="H110" s="28"/>
      <c r="I110" s="28"/>
      <c r="J110" s="28"/>
      <c r="K110" s="28"/>
      <c r="L110" s="249"/>
      <c r="M110" s="249"/>
      <c r="N110" s="81"/>
      <c r="O110" s="45"/>
    </row>
    <row r="111" spans="1:15">
      <c r="A111" s="10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185"/>
      <c r="M111" s="185"/>
      <c r="N111" s="81"/>
      <c r="O111" s="45"/>
    </row>
    <row r="112" spans="1:15" ht="12.75" customHeight="1">
      <c r="A112" s="260" t="s">
        <v>313</v>
      </c>
      <c r="B112" s="261"/>
      <c r="C112" s="261"/>
      <c r="D112" s="262"/>
      <c r="E112" s="262"/>
      <c r="F112" s="262"/>
      <c r="G112" s="184"/>
      <c r="H112" s="184"/>
      <c r="I112" s="184"/>
      <c r="J112" s="184"/>
      <c r="K112" s="28"/>
      <c r="L112" s="28"/>
      <c r="M112" s="28"/>
      <c r="N112" s="79"/>
      <c r="O112" s="45"/>
    </row>
    <row r="113" spans="1:15">
      <c r="A113" s="260"/>
      <c r="B113" s="261"/>
      <c r="C113" s="261"/>
      <c r="D113" s="262"/>
      <c r="E113" s="262"/>
      <c r="F113" s="262"/>
      <c r="G113" s="184"/>
      <c r="H113" s="184"/>
      <c r="I113" s="184"/>
      <c r="J113" s="184"/>
      <c r="K113" s="28"/>
      <c r="L113" s="28"/>
      <c r="M113" s="28"/>
      <c r="N113" s="79"/>
      <c r="O113" s="45"/>
    </row>
    <row r="114" spans="1:15">
      <c r="A114" s="186"/>
      <c r="B114" s="187"/>
      <c r="C114" s="187"/>
      <c r="D114" s="188"/>
      <c r="E114" s="188"/>
      <c r="F114" s="188"/>
      <c r="G114" s="188"/>
      <c r="H114" s="188"/>
      <c r="I114" s="188"/>
      <c r="J114" s="188"/>
      <c r="K114" s="28"/>
      <c r="L114" s="28"/>
      <c r="M114" s="28"/>
      <c r="N114" s="79"/>
      <c r="O114" s="45"/>
    </row>
    <row r="115" spans="1:15">
      <c r="A115" s="87"/>
      <c r="B115" s="28"/>
      <c r="C115" s="28"/>
      <c r="D115" s="28"/>
      <c r="E115" s="28" t="s">
        <v>301</v>
      </c>
      <c r="F115" s="28"/>
      <c r="G115" s="28"/>
      <c r="H115" s="28"/>
      <c r="I115" s="28"/>
      <c r="J115" s="28"/>
      <c r="K115" s="28"/>
      <c r="L115" s="28"/>
      <c r="M115" s="28"/>
      <c r="N115" s="79"/>
      <c r="O115" s="45"/>
    </row>
    <row r="116" spans="1:15">
      <c r="A116" s="87"/>
      <c r="B116" s="28"/>
      <c r="C116" s="28"/>
      <c r="D116" s="28" t="s">
        <v>271</v>
      </c>
      <c r="E116" s="134"/>
      <c r="F116" s="28"/>
      <c r="G116" s="28"/>
      <c r="H116" s="28"/>
      <c r="I116" s="28"/>
      <c r="J116" s="28"/>
      <c r="K116" s="28"/>
      <c r="L116" s="28"/>
      <c r="M116" s="28"/>
      <c r="N116" s="79"/>
      <c r="O116" s="45"/>
    </row>
    <row r="117" spans="1:15">
      <c r="A117" s="87"/>
      <c r="B117" s="28"/>
      <c r="C117" s="28"/>
      <c r="D117" s="28" t="s">
        <v>272</v>
      </c>
      <c r="E117" s="134"/>
      <c r="F117" s="28"/>
      <c r="G117" s="28"/>
      <c r="H117" s="28"/>
      <c r="I117" s="28"/>
      <c r="J117" s="28"/>
      <c r="K117" s="28"/>
      <c r="L117" s="28" t="s">
        <v>220</v>
      </c>
      <c r="M117" s="28"/>
      <c r="N117" s="79"/>
      <c r="O117" s="45"/>
    </row>
    <row r="118" spans="1:15">
      <c r="A118" s="87"/>
      <c r="B118" s="28"/>
      <c r="C118" s="28"/>
      <c r="D118" s="28" t="s">
        <v>273</v>
      </c>
      <c r="E118" s="134"/>
      <c r="F118" s="28"/>
      <c r="G118" s="28"/>
      <c r="H118" s="28"/>
      <c r="I118" s="28"/>
      <c r="J118" s="28"/>
      <c r="K118" s="28"/>
      <c r="L118" s="31"/>
      <c r="M118" s="31"/>
      <c r="N118" s="82"/>
      <c r="O118" s="45"/>
    </row>
    <row r="119" spans="1:15">
      <c r="A119" s="87"/>
      <c r="B119" s="28"/>
      <c r="C119" s="28"/>
      <c r="D119" s="28" t="s">
        <v>274</v>
      </c>
      <c r="E119" s="134"/>
      <c r="F119" s="28"/>
      <c r="G119" s="28"/>
      <c r="H119" s="140" t="s">
        <v>324</v>
      </c>
      <c r="I119" s="39"/>
      <c r="J119" s="39"/>
      <c r="K119" s="28"/>
      <c r="L119" s="31"/>
      <c r="M119" s="31"/>
      <c r="N119" s="82"/>
      <c r="O119" s="45"/>
    </row>
    <row r="120" spans="1:15" ht="12.75" customHeight="1">
      <c r="A120" s="87"/>
      <c r="B120" s="28"/>
      <c r="C120" s="28"/>
      <c r="D120" s="28" t="s">
        <v>275</v>
      </c>
      <c r="E120" s="134"/>
      <c r="F120" s="28"/>
      <c r="G120" s="28"/>
      <c r="H120" s="259" t="str">
        <f>+"El porcentaje de postura es de "&amp;VALUE(D123)&amp;"  huevos al día por gallina."</f>
        <v>El porcentaje de postura es de 0  huevos al día por gallina.</v>
      </c>
      <c r="I120" s="259"/>
      <c r="J120" s="259"/>
      <c r="K120" s="30"/>
      <c r="L120" s="31"/>
      <c r="M120" s="31"/>
      <c r="N120" s="82"/>
      <c r="O120" s="45"/>
    </row>
    <row r="121" spans="1:15">
      <c r="A121" s="87"/>
      <c r="B121" s="28"/>
      <c r="C121" s="28"/>
      <c r="D121" s="28" t="s">
        <v>276</v>
      </c>
      <c r="E121" s="134"/>
      <c r="F121" s="28"/>
      <c r="G121" s="28"/>
      <c r="H121" s="259"/>
      <c r="I121" s="259"/>
      <c r="J121" s="259"/>
      <c r="K121" s="28"/>
      <c r="L121" s="31"/>
      <c r="M121" s="31"/>
      <c r="N121" s="82"/>
      <c r="O121" s="45"/>
    </row>
    <row r="122" spans="1:15">
      <c r="A122" s="47"/>
      <c r="B122" s="45"/>
      <c r="C122" s="45"/>
      <c r="D122" s="93"/>
      <c r="E122" s="93"/>
      <c r="F122" s="32"/>
      <c r="G122" s="32"/>
      <c r="H122" s="259"/>
      <c r="I122" s="259"/>
      <c r="J122" s="259"/>
      <c r="K122" s="45"/>
      <c r="L122" s="31"/>
      <c r="M122" s="31"/>
      <c r="N122" s="82"/>
      <c r="O122" s="45"/>
    </row>
    <row r="123" spans="1:15">
      <c r="A123" s="263" t="s">
        <v>263</v>
      </c>
      <c r="B123" s="264"/>
      <c r="C123" s="28" t="s">
        <v>221</v>
      </c>
      <c r="D123" s="135">
        <f>IF(SUM(E116:E121)=0,,AVERAGE(E116:E121))</f>
        <v>0</v>
      </c>
      <c r="E123" s="93"/>
      <c r="F123" s="32"/>
      <c r="G123" s="32"/>
      <c r="H123" s="259"/>
      <c r="I123" s="259"/>
      <c r="J123" s="259"/>
      <c r="K123" s="96"/>
      <c r="L123" s="31"/>
      <c r="M123" s="31"/>
      <c r="N123" s="82"/>
      <c r="O123" s="45"/>
    </row>
    <row r="124" spans="1:15">
      <c r="A124" s="87"/>
      <c r="B124" s="28"/>
      <c r="C124" s="28"/>
      <c r="D124" s="28"/>
      <c r="E124" s="28"/>
      <c r="F124" s="42"/>
      <c r="G124" s="42"/>
      <c r="H124" s="42"/>
      <c r="I124" s="42"/>
      <c r="J124" s="42"/>
      <c r="K124" s="28"/>
      <c r="L124" s="28"/>
      <c r="M124" s="28"/>
      <c r="N124" s="79"/>
      <c r="O124" s="45"/>
    </row>
    <row r="125" spans="1:15">
      <c r="A125" s="89" t="s">
        <v>247</v>
      </c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79"/>
      <c r="O125" s="45"/>
    </row>
    <row r="126" spans="1:15">
      <c r="A126" s="87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79"/>
      <c r="O126" s="45"/>
    </row>
    <row r="127" spans="1:15">
      <c r="A127" s="87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79"/>
      <c r="O127" s="45"/>
    </row>
    <row r="128" spans="1:15">
      <c r="A128" s="88" t="s">
        <v>283</v>
      </c>
      <c r="B128" s="31"/>
      <c r="C128" s="31"/>
      <c r="D128" s="31"/>
      <c r="E128" s="28"/>
      <c r="F128" s="28"/>
      <c r="G128" s="28"/>
      <c r="H128" s="28"/>
      <c r="I128" s="28"/>
      <c r="J128" s="28"/>
      <c r="K128" s="28"/>
      <c r="L128" s="249"/>
      <c r="M128" s="249"/>
      <c r="N128" s="81"/>
      <c r="O128" s="45"/>
    </row>
    <row r="129" spans="1:15">
      <c r="A129" s="87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45"/>
      <c r="M129" s="45"/>
      <c r="N129" s="119"/>
      <c r="O129" s="45"/>
    </row>
    <row r="130" spans="1:15" ht="12.75" customHeight="1">
      <c r="A130" s="260" t="s">
        <v>314</v>
      </c>
      <c r="B130" s="261"/>
      <c r="C130" s="261"/>
      <c r="D130" s="262"/>
      <c r="E130" s="262"/>
      <c r="F130" s="262"/>
      <c r="G130" s="184"/>
      <c r="H130" s="184"/>
      <c r="I130" s="184"/>
      <c r="J130" s="184"/>
      <c r="K130" s="28"/>
      <c r="L130" s="45"/>
      <c r="M130" s="45"/>
      <c r="N130" s="119"/>
      <c r="O130" s="45"/>
    </row>
    <row r="131" spans="1:15" ht="12.75" customHeight="1">
      <c r="A131" s="260"/>
      <c r="B131" s="261"/>
      <c r="C131" s="261"/>
      <c r="D131" s="262"/>
      <c r="E131" s="262"/>
      <c r="F131" s="262"/>
      <c r="G131" s="184"/>
      <c r="H131" s="184"/>
      <c r="I131" s="184"/>
      <c r="J131" s="184"/>
      <c r="K131" s="28"/>
      <c r="L131" s="45"/>
      <c r="M131" s="45"/>
      <c r="N131" s="119"/>
      <c r="O131" s="45"/>
    </row>
    <row r="132" spans="1:15">
      <c r="A132" s="186"/>
      <c r="B132" s="187"/>
      <c r="C132" s="187"/>
      <c r="D132" s="188"/>
      <c r="E132" s="188"/>
      <c r="F132" s="188"/>
      <c r="G132" s="188"/>
      <c r="H132" s="188"/>
      <c r="I132" s="188"/>
      <c r="J132" s="188"/>
      <c r="K132" s="28"/>
      <c r="L132" s="45"/>
      <c r="M132" s="45"/>
      <c r="N132" s="119"/>
      <c r="O132" s="45"/>
    </row>
    <row r="133" spans="1:15">
      <c r="A133" s="186"/>
      <c r="B133" s="187"/>
      <c r="C133" s="187"/>
      <c r="D133" s="28"/>
      <c r="E133" s="28" t="s">
        <v>331</v>
      </c>
      <c r="F133" s="188"/>
      <c r="G133" s="188"/>
      <c r="H133" s="188"/>
      <c r="I133" s="188"/>
      <c r="J133" s="188"/>
      <c r="K133" s="28"/>
      <c r="L133" s="45"/>
      <c r="M133" s="45"/>
      <c r="N133" s="119"/>
      <c r="O133" s="45"/>
    </row>
    <row r="134" spans="1:15">
      <c r="A134" s="186"/>
      <c r="B134" s="187"/>
      <c r="C134" s="187"/>
      <c r="D134" s="28" t="s">
        <v>271</v>
      </c>
      <c r="E134" s="134"/>
      <c r="F134" s="188"/>
      <c r="G134" s="188"/>
      <c r="H134" s="188"/>
      <c r="I134" s="188"/>
      <c r="J134" s="188"/>
      <c r="K134" s="28"/>
      <c r="L134" s="45"/>
      <c r="M134" s="45"/>
      <c r="N134" s="119"/>
      <c r="O134" s="45"/>
    </row>
    <row r="135" spans="1:15">
      <c r="A135" s="186"/>
      <c r="B135" s="187"/>
      <c r="C135" s="187"/>
      <c r="D135" s="28" t="s">
        <v>272</v>
      </c>
      <c r="E135" s="134"/>
      <c r="F135" s="188"/>
      <c r="G135" s="188"/>
      <c r="H135" s="188"/>
      <c r="I135" s="188"/>
      <c r="J135" s="188"/>
      <c r="K135" s="28"/>
      <c r="L135" s="28" t="s">
        <v>220</v>
      </c>
      <c r="M135" s="28"/>
      <c r="N135" s="79"/>
      <c r="O135" s="45"/>
    </row>
    <row r="136" spans="1:15">
      <c r="A136" s="186"/>
      <c r="B136" s="187"/>
      <c r="C136" s="187"/>
      <c r="D136" s="28" t="s">
        <v>273</v>
      </c>
      <c r="E136" s="134"/>
      <c r="F136" s="188"/>
      <c r="G136" s="188"/>
      <c r="H136" s="188"/>
      <c r="I136" s="188"/>
      <c r="J136" s="188"/>
      <c r="K136" s="28"/>
      <c r="L136" s="31"/>
      <c r="M136" s="31"/>
      <c r="N136" s="82"/>
      <c r="O136" s="45"/>
    </row>
    <row r="137" spans="1:15">
      <c r="A137" s="186"/>
      <c r="B137" s="187"/>
      <c r="C137" s="187"/>
      <c r="D137" s="28" t="s">
        <v>274</v>
      </c>
      <c r="E137" s="134"/>
      <c r="F137" s="188"/>
      <c r="G137" s="188"/>
      <c r="H137" s="140" t="s">
        <v>324</v>
      </c>
      <c r="I137" s="39"/>
      <c r="J137" s="39"/>
      <c r="K137" s="28"/>
      <c r="L137" s="31"/>
      <c r="M137" s="31"/>
      <c r="N137" s="82"/>
      <c r="O137" s="45"/>
    </row>
    <row r="138" spans="1:15" ht="12.75" customHeight="1">
      <c r="A138" s="186"/>
      <c r="B138" s="187"/>
      <c r="C138" s="187"/>
      <c r="D138" s="28" t="s">
        <v>275</v>
      </c>
      <c r="E138" s="134"/>
      <c r="F138" s="188"/>
      <c r="G138" s="188"/>
      <c r="H138" s="259" t="str">
        <f>+"El peso en promedio de una caja recolectada es de "&amp;VALUE(D141)&amp;" KG."</f>
        <v>El peso en promedio de una caja recolectada es de 0 KG.</v>
      </c>
      <c r="I138" s="259"/>
      <c r="J138" s="259"/>
      <c r="K138" s="28"/>
      <c r="L138" s="31"/>
      <c r="M138" s="31"/>
      <c r="N138" s="82"/>
      <c r="O138" s="45"/>
    </row>
    <row r="139" spans="1:15" ht="12.75" customHeight="1">
      <c r="A139" s="186"/>
      <c r="B139" s="187"/>
      <c r="C139" s="187"/>
      <c r="D139" s="28" t="s">
        <v>276</v>
      </c>
      <c r="E139" s="134"/>
      <c r="F139" s="188"/>
      <c r="G139" s="188"/>
      <c r="H139" s="259"/>
      <c r="I139" s="259"/>
      <c r="J139" s="259"/>
      <c r="K139" s="28"/>
      <c r="L139" s="31"/>
      <c r="M139" s="31"/>
      <c r="N139" s="82"/>
      <c r="O139" s="45"/>
    </row>
    <row r="140" spans="1:15">
      <c r="A140" s="186"/>
      <c r="B140" s="187"/>
      <c r="C140" s="187"/>
      <c r="D140" s="188"/>
      <c r="E140" s="188"/>
      <c r="F140" s="188"/>
      <c r="G140" s="188"/>
      <c r="H140" s="259"/>
      <c r="I140" s="259"/>
      <c r="J140" s="259"/>
      <c r="K140" s="28"/>
      <c r="L140" s="31"/>
      <c r="M140" s="31"/>
      <c r="N140" s="82"/>
      <c r="O140" s="45"/>
    </row>
    <row r="141" spans="1:15">
      <c r="A141" s="263" t="s">
        <v>293</v>
      </c>
      <c r="B141" s="264"/>
      <c r="C141" s="28" t="s">
        <v>221</v>
      </c>
      <c r="D141" s="135">
        <f>IF(SUM(E134:E139)=0,,AVERAGE(E134:E139))</f>
        <v>0</v>
      </c>
      <c r="E141" s="93"/>
      <c r="F141" s="32"/>
      <c r="G141" s="32"/>
      <c r="H141" s="259"/>
      <c r="I141" s="259"/>
      <c r="J141" s="259"/>
      <c r="K141" s="104"/>
      <c r="L141" s="31"/>
      <c r="M141" s="31"/>
      <c r="N141" s="82"/>
      <c r="O141" s="45"/>
    </row>
    <row r="142" spans="1:15">
      <c r="A142" s="87"/>
      <c r="B142" s="28"/>
      <c r="C142" s="28"/>
      <c r="D142" s="93"/>
      <c r="E142" s="93"/>
      <c r="F142" s="32"/>
      <c r="G142" s="32"/>
      <c r="H142" s="32"/>
      <c r="I142" s="32"/>
      <c r="J142" s="32"/>
      <c r="K142" s="109"/>
      <c r="L142" s="28"/>
      <c r="M142" s="28"/>
      <c r="N142" s="79"/>
      <c r="O142" s="45"/>
    </row>
    <row r="143" spans="1:15">
      <c r="A143" s="87"/>
      <c r="B143" s="28"/>
      <c r="C143" s="28"/>
      <c r="D143" s="78"/>
      <c r="E143" s="182"/>
      <c r="F143" s="78"/>
      <c r="G143" s="78"/>
      <c r="H143" s="78"/>
      <c r="I143" s="78"/>
      <c r="J143" s="78"/>
      <c r="K143" s="110"/>
      <c r="L143" s="28"/>
      <c r="M143" s="28"/>
      <c r="N143" s="79"/>
      <c r="O143" s="45"/>
    </row>
    <row r="144" spans="1:15">
      <c r="A144" s="89" t="s">
        <v>246</v>
      </c>
      <c r="B144" s="28"/>
      <c r="C144" s="28"/>
      <c r="D144" s="28"/>
      <c r="E144" s="28"/>
      <c r="F144" s="78"/>
      <c r="G144" s="78"/>
      <c r="H144" s="78"/>
      <c r="I144" s="78"/>
      <c r="J144" s="78"/>
      <c r="K144" s="28"/>
      <c r="L144" s="28"/>
      <c r="M144" s="28"/>
      <c r="N144" s="79"/>
      <c r="O144" s="45"/>
    </row>
    <row r="145" spans="1:15">
      <c r="A145" s="87"/>
      <c r="B145" s="28"/>
      <c r="C145" s="28"/>
      <c r="D145" s="28"/>
      <c r="E145" s="28"/>
      <c r="F145" s="78"/>
      <c r="G145" s="78"/>
      <c r="H145" s="78"/>
      <c r="I145" s="78"/>
      <c r="J145" s="78"/>
      <c r="K145" s="77"/>
      <c r="L145" s="28"/>
      <c r="M145" s="28"/>
      <c r="N145" s="79"/>
      <c r="O145" s="45"/>
    </row>
    <row r="146" spans="1:15">
      <c r="A146" s="87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79"/>
      <c r="O146" s="45"/>
    </row>
    <row r="147" spans="1:15">
      <c r="A147" s="88" t="s">
        <v>282</v>
      </c>
      <c r="B147" s="31"/>
      <c r="C147" s="31"/>
      <c r="D147" s="31"/>
      <c r="E147" s="28"/>
      <c r="F147" s="28"/>
      <c r="G147" s="28"/>
      <c r="H147" s="28"/>
      <c r="I147" s="28"/>
      <c r="J147" s="28"/>
      <c r="K147" s="28"/>
      <c r="L147" s="28"/>
      <c r="M147" s="28"/>
      <c r="N147" s="79"/>
      <c r="O147" s="45"/>
    </row>
    <row r="148" spans="1:15">
      <c r="A148" s="10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79"/>
      <c r="O148" s="45"/>
    </row>
    <row r="149" spans="1:15" ht="12.75" customHeight="1">
      <c r="A149" s="246" t="s">
        <v>315</v>
      </c>
      <c r="B149" s="247"/>
      <c r="C149" s="247"/>
      <c r="D149" s="248"/>
      <c r="E149" s="248"/>
      <c r="F149" s="248"/>
      <c r="G149" s="188"/>
      <c r="H149" s="188"/>
      <c r="I149" s="188"/>
      <c r="J149" s="188"/>
      <c r="K149" s="28"/>
      <c r="L149" s="28"/>
      <c r="M149" s="28"/>
      <c r="N149" s="79"/>
      <c r="O149" s="45"/>
    </row>
    <row r="150" spans="1:15">
      <c r="A150" s="246"/>
      <c r="B150" s="247"/>
      <c r="C150" s="247"/>
      <c r="D150" s="248"/>
      <c r="E150" s="248"/>
      <c r="F150" s="248"/>
      <c r="G150" s="188"/>
      <c r="H150" s="188"/>
      <c r="I150" s="188"/>
      <c r="J150" s="188"/>
      <c r="K150" s="28"/>
      <c r="L150" s="28"/>
      <c r="M150" s="28"/>
      <c r="N150" s="79"/>
      <c r="O150" s="45"/>
    </row>
    <row r="151" spans="1:15" ht="12.75" customHeight="1">
      <c r="A151" s="186"/>
      <c r="B151" s="187"/>
      <c r="C151" s="187"/>
      <c r="D151" s="188"/>
      <c r="E151" s="188"/>
      <c r="F151" s="188"/>
      <c r="G151" s="188"/>
      <c r="H151" s="188"/>
      <c r="I151" s="188"/>
      <c r="J151" s="188"/>
      <c r="K151" s="28"/>
      <c r="L151" s="28"/>
      <c r="M151" s="28"/>
      <c r="N151" s="79"/>
      <c r="O151" s="45"/>
    </row>
    <row r="152" spans="1:15">
      <c r="A152" s="87"/>
      <c r="B152" s="28"/>
      <c r="C152" s="28"/>
      <c r="D152" s="28"/>
      <c r="E152" s="138" t="s">
        <v>281</v>
      </c>
      <c r="F152" s="28"/>
      <c r="G152" s="28"/>
      <c r="H152" s="28"/>
      <c r="I152" s="28"/>
      <c r="J152" s="28"/>
      <c r="K152" s="28"/>
      <c r="L152" s="28"/>
      <c r="M152" s="28"/>
      <c r="N152" s="79"/>
      <c r="O152" s="45"/>
    </row>
    <row r="153" spans="1:15">
      <c r="A153" s="87"/>
      <c r="B153" s="28"/>
      <c r="C153" s="28"/>
      <c r="D153" s="28" t="s">
        <v>271</v>
      </c>
      <c r="E153" s="134"/>
      <c r="F153" s="28"/>
      <c r="G153" s="28"/>
      <c r="H153" s="28"/>
      <c r="I153" s="28"/>
      <c r="J153" s="28"/>
      <c r="K153" s="28"/>
      <c r="L153" s="28"/>
      <c r="M153" s="28"/>
      <c r="N153" s="79"/>
      <c r="O153" s="45"/>
    </row>
    <row r="154" spans="1:15">
      <c r="A154" s="87"/>
      <c r="B154" s="28"/>
      <c r="C154" s="28"/>
      <c r="D154" s="28" t="s">
        <v>272</v>
      </c>
      <c r="E154" s="134"/>
      <c r="F154" s="28"/>
      <c r="G154" s="28"/>
      <c r="H154" s="28"/>
      <c r="I154" s="28"/>
      <c r="J154" s="28"/>
      <c r="K154" s="28"/>
      <c r="L154" s="28"/>
      <c r="M154" s="28"/>
      <c r="N154" s="79"/>
      <c r="O154" s="45"/>
    </row>
    <row r="155" spans="1:15">
      <c r="A155" s="87"/>
      <c r="B155" s="28"/>
      <c r="C155" s="28"/>
      <c r="D155" s="28" t="s">
        <v>273</v>
      </c>
      <c r="E155" s="134"/>
      <c r="F155" s="28"/>
      <c r="G155" s="28"/>
      <c r="H155" s="28"/>
      <c r="I155" s="28"/>
      <c r="J155" s="28"/>
      <c r="K155" s="28"/>
      <c r="L155" s="28"/>
      <c r="M155" s="28"/>
      <c r="N155" s="79"/>
      <c r="O155" s="45"/>
    </row>
    <row r="156" spans="1:15">
      <c r="A156" s="87"/>
      <c r="B156" s="28"/>
      <c r="C156" s="28"/>
      <c r="D156" s="28" t="s">
        <v>274</v>
      </c>
      <c r="E156" s="134"/>
      <c r="F156" s="28"/>
      <c r="G156" s="28"/>
      <c r="H156" s="140" t="s">
        <v>324</v>
      </c>
      <c r="I156" s="39"/>
      <c r="J156" s="39"/>
      <c r="K156" s="28"/>
      <c r="L156" s="28" t="s">
        <v>220</v>
      </c>
      <c r="M156" s="28"/>
      <c r="N156" s="79"/>
      <c r="O156" s="45"/>
    </row>
    <row r="157" spans="1:15" ht="12.75" customHeight="1">
      <c r="A157" s="87"/>
      <c r="B157" s="28"/>
      <c r="C157" s="28"/>
      <c r="D157" s="28" t="s">
        <v>275</v>
      </c>
      <c r="E157" s="134"/>
      <c r="F157" s="28"/>
      <c r="G157" s="28"/>
      <c r="H157" s="259" t="str">
        <f>+"Los kilos de alimento que consumío una gallina en el mes fue "&amp;VALUE(D160)&amp;" KG."</f>
        <v>Los kilos de alimento que consumío una gallina en el mes fue 0 KG.</v>
      </c>
      <c r="I157" s="259"/>
      <c r="J157" s="259"/>
      <c r="K157" s="28"/>
      <c r="L157" s="31"/>
      <c r="M157" s="31"/>
      <c r="N157" s="82"/>
      <c r="O157" s="45"/>
    </row>
    <row r="158" spans="1:15">
      <c r="A158" s="87"/>
      <c r="B158" s="28"/>
      <c r="C158" s="28"/>
      <c r="D158" s="28" t="s">
        <v>276</v>
      </c>
      <c r="E158" s="134"/>
      <c r="F158" s="28"/>
      <c r="G158" s="28"/>
      <c r="H158" s="259"/>
      <c r="I158" s="259"/>
      <c r="J158" s="259"/>
      <c r="K158" s="28"/>
      <c r="L158" s="31"/>
      <c r="M158" s="31"/>
      <c r="N158" s="82"/>
      <c r="O158" s="45"/>
    </row>
    <row r="159" spans="1:15" ht="12.75" customHeight="1">
      <c r="A159" s="87"/>
      <c r="B159" s="28"/>
      <c r="C159" s="28"/>
      <c r="D159" s="28"/>
      <c r="E159" s="28"/>
      <c r="F159" s="28"/>
      <c r="G159" s="28"/>
      <c r="H159" s="259"/>
      <c r="I159" s="259"/>
      <c r="J159" s="259"/>
      <c r="K159" s="28"/>
      <c r="L159" s="31"/>
      <c r="M159" s="31"/>
      <c r="N159" s="82"/>
      <c r="O159" s="45"/>
    </row>
    <row r="160" spans="1:15">
      <c r="A160" s="263" t="s">
        <v>282</v>
      </c>
      <c r="B160" s="264"/>
      <c r="C160" s="28" t="s">
        <v>221</v>
      </c>
      <c r="D160" s="135">
        <f>IF(SUM(E153:E158)=0,,AVERAGE(E153:E158))</f>
        <v>0</v>
      </c>
      <c r="E160" s="93"/>
      <c r="F160" s="93"/>
      <c r="G160" s="93"/>
      <c r="H160" s="259"/>
      <c r="I160" s="259"/>
      <c r="J160" s="259"/>
      <c r="K160" s="45"/>
      <c r="L160" s="31"/>
      <c r="M160" s="31"/>
      <c r="N160" s="82"/>
    </row>
    <row r="161" spans="1:14">
      <c r="A161" s="87"/>
      <c r="B161" s="28"/>
      <c r="C161" s="28"/>
      <c r="D161" s="93"/>
      <c r="E161" s="93"/>
      <c r="F161" s="111"/>
      <c r="G161" s="111"/>
      <c r="H161" s="111"/>
      <c r="I161" s="111"/>
      <c r="J161" s="111"/>
      <c r="K161" s="96"/>
      <c r="L161" s="31"/>
      <c r="M161" s="31"/>
      <c r="N161" s="82"/>
    </row>
    <row r="162" spans="1:14">
      <c r="A162" s="87"/>
      <c r="B162" s="28"/>
      <c r="C162" s="28"/>
      <c r="D162" s="182"/>
      <c r="E162" s="182"/>
      <c r="F162" s="182"/>
      <c r="G162" s="182"/>
      <c r="H162" s="182"/>
      <c r="I162" s="182"/>
      <c r="J162" s="182"/>
      <c r="K162" s="48"/>
      <c r="L162" s="31"/>
      <c r="M162" s="31"/>
      <c r="N162" s="82"/>
    </row>
    <row r="163" spans="1:14">
      <c r="A163" s="47"/>
      <c r="B163" s="28"/>
      <c r="C163" s="28"/>
      <c r="D163" s="28"/>
      <c r="E163" s="28"/>
      <c r="F163" s="33"/>
      <c r="G163" s="33"/>
      <c r="H163" s="33"/>
      <c r="I163" s="33"/>
      <c r="J163" s="33"/>
      <c r="K163" s="28"/>
      <c r="L163" s="28"/>
      <c r="M163" s="28"/>
      <c r="N163" s="79"/>
    </row>
    <row r="164" spans="1:14" ht="12.75" customHeight="1">
      <c r="A164" s="89" t="s">
        <v>246</v>
      </c>
      <c r="B164" s="39"/>
      <c r="C164" s="39"/>
      <c r="D164" s="28"/>
      <c r="E164" s="38"/>
      <c r="F164" s="33"/>
      <c r="G164" s="33"/>
      <c r="H164" s="33"/>
      <c r="I164" s="33"/>
      <c r="J164" s="33"/>
      <c r="K164" s="45"/>
      <c r="L164" s="39"/>
      <c r="M164" s="39"/>
      <c r="N164" s="80"/>
    </row>
    <row r="165" spans="1:14">
      <c r="A165" s="89"/>
      <c r="B165" s="39"/>
      <c r="C165" s="39"/>
      <c r="D165" s="28"/>
      <c r="E165" s="38"/>
      <c r="F165" s="33"/>
      <c r="G165" s="33"/>
      <c r="H165" s="33"/>
      <c r="I165" s="33"/>
      <c r="J165" s="33"/>
      <c r="K165" s="45"/>
      <c r="L165" s="39"/>
      <c r="M165" s="39"/>
      <c r="N165" s="80"/>
    </row>
    <row r="166" spans="1:14">
      <c r="A166" s="91"/>
      <c r="B166" s="39"/>
      <c r="C166" s="39"/>
      <c r="D166" s="28"/>
      <c r="E166" s="38"/>
      <c r="F166" s="33"/>
      <c r="G166" s="33"/>
      <c r="H166" s="33"/>
      <c r="I166" s="33"/>
      <c r="J166" s="33"/>
      <c r="K166" s="83"/>
      <c r="L166" s="39"/>
      <c r="M166" s="39"/>
      <c r="N166" s="80"/>
    </row>
    <row r="167" spans="1:14">
      <c r="A167" s="88" t="s">
        <v>292</v>
      </c>
      <c r="B167" s="31"/>
      <c r="C167" s="31"/>
      <c r="D167" s="31"/>
      <c r="E167" s="28"/>
      <c r="F167" s="28"/>
      <c r="G167" s="28"/>
      <c r="H167" s="28"/>
      <c r="I167" s="28"/>
      <c r="J167" s="28"/>
      <c r="K167" s="28"/>
      <c r="L167" s="249"/>
      <c r="M167" s="249"/>
      <c r="N167" s="81"/>
    </row>
    <row r="168" spans="1:14">
      <c r="A168" s="10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185"/>
      <c r="M168" s="185"/>
      <c r="N168" s="81"/>
    </row>
    <row r="169" spans="1:14" ht="12.75" customHeight="1">
      <c r="A169" s="260" t="s">
        <v>316</v>
      </c>
      <c r="B169" s="261"/>
      <c r="C169" s="261"/>
      <c r="D169" s="262"/>
      <c r="E169" s="262"/>
      <c r="F169" s="262"/>
      <c r="G169" s="184"/>
      <c r="H169" s="184"/>
      <c r="I169" s="184"/>
      <c r="J169" s="184"/>
      <c r="K169" s="28"/>
      <c r="L169" s="45"/>
      <c r="M169" s="28"/>
      <c r="N169" s="79"/>
    </row>
    <row r="170" spans="1:14">
      <c r="A170" s="260"/>
      <c r="B170" s="261"/>
      <c r="C170" s="261"/>
      <c r="D170" s="262"/>
      <c r="E170" s="262"/>
      <c r="F170" s="262"/>
      <c r="G170" s="184"/>
      <c r="H170" s="184"/>
      <c r="I170" s="184"/>
      <c r="J170" s="184"/>
      <c r="K170" s="28"/>
      <c r="L170" s="28"/>
      <c r="M170" s="28"/>
      <c r="N170" s="79"/>
    </row>
    <row r="171" spans="1:14" ht="12.75" customHeight="1">
      <c r="A171" s="186"/>
      <c r="B171" s="187"/>
      <c r="C171" s="187"/>
      <c r="D171" s="188"/>
      <c r="E171" s="188"/>
      <c r="F171" s="188"/>
      <c r="G171" s="188"/>
      <c r="H171" s="188"/>
      <c r="I171" s="188"/>
      <c r="J171" s="188"/>
      <c r="K171" s="28"/>
      <c r="L171" s="28"/>
      <c r="M171" s="28"/>
      <c r="N171" s="79"/>
    </row>
    <row r="172" spans="1:14">
      <c r="A172" s="87"/>
      <c r="B172" s="28"/>
      <c r="C172" s="28"/>
      <c r="D172" s="28"/>
      <c r="E172" s="28" t="s">
        <v>302</v>
      </c>
      <c r="F172" s="28"/>
      <c r="G172" s="28"/>
      <c r="H172" s="28"/>
      <c r="I172" s="28"/>
      <c r="J172" s="28"/>
      <c r="K172" s="28"/>
      <c r="L172" s="28"/>
      <c r="M172" s="28"/>
      <c r="N172" s="79"/>
    </row>
    <row r="173" spans="1:14">
      <c r="A173" s="87"/>
      <c r="B173" s="28"/>
      <c r="C173" s="28"/>
      <c r="D173" s="28" t="s">
        <v>271</v>
      </c>
      <c r="E173" s="137"/>
      <c r="F173" s="28"/>
      <c r="G173" s="28"/>
      <c r="H173" s="28"/>
      <c r="I173" s="28"/>
      <c r="J173" s="28"/>
      <c r="K173" s="28"/>
      <c r="L173" s="28"/>
      <c r="M173" s="28"/>
      <c r="N173" s="79"/>
    </row>
    <row r="174" spans="1:14">
      <c r="A174" s="87"/>
      <c r="B174" s="28"/>
      <c r="C174" s="28"/>
      <c r="D174" s="28" t="s">
        <v>272</v>
      </c>
      <c r="E174" s="137"/>
      <c r="F174" s="28"/>
      <c r="G174" s="28"/>
      <c r="H174" s="28"/>
      <c r="I174" s="28"/>
      <c r="J174" s="28"/>
      <c r="K174" s="28"/>
      <c r="L174" s="28"/>
      <c r="M174" s="28"/>
      <c r="N174" s="79"/>
    </row>
    <row r="175" spans="1:14">
      <c r="A175" s="87"/>
      <c r="B175" s="28"/>
      <c r="C175" s="28"/>
      <c r="D175" s="28" t="s">
        <v>273</v>
      </c>
      <c r="E175" s="137"/>
      <c r="F175" s="28"/>
      <c r="G175" s="28"/>
      <c r="H175" s="28"/>
      <c r="I175" s="28"/>
      <c r="J175" s="28"/>
      <c r="K175" s="28"/>
      <c r="L175" s="28"/>
      <c r="M175" s="28"/>
      <c r="N175" s="79"/>
    </row>
    <row r="176" spans="1:14">
      <c r="A176" s="87"/>
      <c r="B176" s="28"/>
      <c r="C176" s="28"/>
      <c r="D176" s="28" t="s">
        <v>274</v>
      </c>
      <c r="E176" s="137"/>
      <c r="F176" s="28"/>
      <c r="G176" s="28"/>
      <c r="H176" s="140" t="s">
        <v>324</v>
      </c>
      <c r="I176" s="39"/>
      <c r="J176" s="39"/>
      <c r="K176" s="28"/>
      <c r="L176" s="28" t="s">
        <v>220</v>
      </c>
      <c r="M176" s="28"/>
      <c r="N176" s="79"/>
    </row>
    <row r="177" spans="1:14" ht="12.75" customHeight="1">
      <c r="A177" s="87"/>
      <c r="B177" s="28"/>
      <c r="C177" s="28"/>
      <c r="D177" s="28" t="s">
        <v>275</v>
      </c>
      <c r="E177" s="137"/>
      <c r="F177" s="28"/>
      <c r="G177" s="28"/>
      <c r="H177" s="259" t="str">
        <f>+"El costo del consumo de alimento en el mes de una gallina es $"&amp;VALUE(D180)&amp;"."</f>
        <v>El costo del consumo de alimento en el mes de una gallina es $0.</v>
      </c>
      <c r="I177" s="259"/>
      <c r="J177" s="259"/>
      <c r="K177" s="28"/>
      <c r="L177" s="31"/>
      <c r="M177" s="31"/>
      <c r="N177" s="82"/>
    </row>
    <row r="178" spans="1:14">
      <c r="A178" s="87"/>
      <c r="B178" s="28"/>
      <c r="C178" s="28"/>
      <c r="D178" s="28" t="s">
        <v>276</v>
      </c>
      <c r="E178" s="137"/>
      <c r="F178" s="28"/>
      <c r="G178" s="28"/>
      <c r="H178" s="259"/>
      <c r="I178" s="259"/>
      <c r="J178" s="259"/>
      <c r="K178" s="28"/>
      <c r="L178" s="31"/>
      <c r="M178" s="31"/>
      <c r="N178" s="82"/>
    </row>
    <row r="179" spans="1:14" ht="12.75" customHeight="1">
      <c r="A179" s="87"/>
      <c r="B179" s="28"/>
      <c r="C179" s="28"/>
      <c r="D179" s="28"/>
      <c r="E179" s="28"/>
      <c r="F179" s="28"/>
      <c r="G179" s="28"/>
      <c r="H179" s="259"/>
      <c r="I179" s="259"/>
      <c r="J179" s="259"/>
      <c r="K179" s="28"/>
      <c r="L179" s="31"/>
      <c r="M179" s="31"/>
      <c r="N179" s="82"/>
    </row>
    <row r="180" spans="1:14">
      <c r="A180" s="263" t="s">
        <v>292</v>
      </c>
      <c r="B180" s="264"/>
      <c r="C180" s="28" t="s">
        <v>221</v>
      </c>
      <c r="D180" s="136">
        <f>IF(SUM(E173:E178)=0,,AVERAGE(E173:E178))</f>
        <v>0</v>
      </c>
      <c r="E180" s="114"/>
      <c r="F180" s="112"/>
      <c r="G180" s="112"/>
      <c r="H180" s="259"/>
      <c r="I180" s="259"/>
      <c r="J180" s="259"/>
      <c r="K180" s="35"/>
      <c r="L180" s="31"/>
      <c r="M180" s="31"/>
      <c r="N180" s="82"/>
    </row>
    <row r="181" spans="1:14">
      <c r="A181" s="87"/>
      <c r="B181" s="28"/>
      <c r="C181" s="28"/>
      <c r="D181" s="114"/>
      <c r="E181" s="114"/>
      <c r="F181" s="112"/>
      <c r="G181" s="112"/>
      <c r="H181" s="112"/>
      <c r="I181" s="112"/>
      <c r="J181" s="112"/>
      <c r="K181" s="113"/>
      <c r="L181" s="117"/>
      <c r="M181" s="117"/>
      <c r="N181" s="118"/>
    </row>
    <row r="182" spans="1:14">
      <c r="A182" s="87"/>
      <c r="B182" s="28"/>
      <c r="C182" s="28"/>
      <c r="D182" s="28"/>
      <c r="E182" s="28"/>
      <c r="F182" s="45"/>
      <c r="G182" s="45"/>
      <c r="H182" s="45"/>
      <c r="I182" s="45"/>
      <c r="J182" s="45"/>
      <c r="K182" s="45"/>
      <c r="L182" s="117"/>
      <c r="M182" s="117"/>
      <c r="N182" s="118"/>
    </row>
    <row r="183" spans="1:14">
      <c r="A183" s="87"/>
      <c r="B183" s="28"/>
      <c r="C183" s="28"/>
      <c r="D183" s="28"/>
      <c r="E183" s="28"/>
      <c r="F183" s="45"/>
      <c r="G183" s="45"/>
      <c r="H183" s="45"/>
      <c r="I183" s="45"/>
      <c r="J183" s="45"/>
      <c r="K183" s="45"/>
      <c r="L183" s="33"/>
      <c r="M183" s="28"/>
      <c r="N183" s="79"/>
    </row>
    <row r="184" spans="1:14">
      <c r="A184" s="89" t="s">
        <v>246</v>
      </c>
      <c r="B184" s="28"/>
      <c r="C184" s="28"/>
      <c r="D184" s="28"/>
      <c r="E184" s="28"/>
      <c r="F184" s="45"/>
      <c r="G184" s="45"/>
      <c r="H184" s="45"/>
      <c r="I184" s="45"/>
      <c r="J184" s="45"/>
      <c r="K184" s="45"/>
      <c r="L184" s="33"/>
      <c r="M184" s="37"/>
      <c r="N184" s="79"/>
    </row>
    <row r="185" spans="1:14">
      <c r="A185" s="87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33"/>
      <c r="M185" s="37"/>
      <c r="N185" s="79"/>
    </row>
    <row r="186" spans="1:14">
      <c r="A186" s="87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33"/>
      <c r="M186" s="37"/>
      <c r="N186" s="79"/>
    </row>
    <row r="187" spans="1:14">
      <c r="A187" s="88" t="s">
        <v>268</v>
      </c>
      <c r="B187" s="31"/>
      <c r="C187" s="31"/>
      <c r="D187" s="31"/>
      <c r="E187" s="28"/>
      <c r="F187" s="28"/>
      <c r="G187" s="28"/>
      <c r="H187" s="28"/>
      <c r="I187" s="28"/>
      <c r="J187" s="28"/>
      <c r="K187" s="28"/>
      <c r="L187" s="249"/>
      <c r="M187" s="249"/>
      <c r="N187" s="81"/>
    </row>
    <row r="188" spans="1:14">
      <c r="A188" s="87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45"/>
      <c r="M188" s="45"/>
      <c r="N188" s="119"/>
    </row>
    <row r="189" spans="1:14" ht="12.75" customHeight="1">
      <c r="A189" s="246" t="s">
        <v>317</v>
      </c>
      <c r="B189" s="247"/>
      <c r="C189" s="247"/>
      <c r="D189" s="248"/>
      <c r="E189" s="248"/>
      <c r="F189" s="248"/>
      <c r="G189" s="188"/>
      <c r="H189" s="188"/>
      <c r="I189" s="188"/>
      <c r="J189" s="188"/>
      <c r="K189" s="28"/>
      <c r="L189" s="45"/>
      <c r="M189" s="45"/>
      <c r="N189" s="119"/>
    </row>
    <row r="190" spans="1:14">
      <c r="A190" s="246"/>
      <c r="B190" s="247"/>
      <c r="C190" s="247"/>
      <c r="D190" s="248"/>
      <c r="E190" s="248"/>
      <c r="F190" s="248"/>
      <c r="G190" s="188"/>
      <c r="H190" s="188"/>
      <c r="I190" s="188"/>
      <c r="J190" s="188"/>
      <c r="K190" s="28"/>
      <c r="L190" s="45"/>
      <c r="M190" s="45"/>
      <c r="N190" s="119"/>
    </row>
    <row r="191" spans="1:14" ht="12.75" customHeight="1">
      <c r="A191" s="186"/>
      <c r="B191" s="187"/>
      <c r="C191" s="187"/>
      <c r="D191" s="188"/>
      <c r="E191" s="188"/>
      <c r="F191" s="188"/>
      <c r="G191" s="188"/>
      <c r="H191" s="188"/>
      <c r="I191" s="188"/>
      <c r="J191" s="188"/>
      <c r="K191" s="28"/>
      <c r="L191" s="45"/>
      <c r="M191" s="45"/>
      <c r="N191" s="119"/>
    </row>
    <row r="192" spans="1:14">
      <c r="A192" s="186"/>
      <c r="B192" s="187"/>
      <c r="C192" s="187"/>
      <c r="D192" s="28"/>
      <c r="E192" s="28" t="s">
        <v>268</v>
      </c>
      <c r="F192" s="188"/>
      <c r="G192" s="188"/>
      <c r="H192" s="188"/>
      <c r="I192" s="188"/>
      <c r="J192" s="188"/>
      <c r="K192" s="28"/>
      <c r="L192" s="45"/>
      <c r="M192" s="45"/>
      <c r="N192" s="119"/>
    </row>
    <row r="193" spans="1:14">
      <c r="A193" s="186"/>
      <c r="B193" s="187"/>
      <c r="C193" s="187"/>
      <c r="D193" s="28" t="s">
        <v>271</v>
      </c>
      <c r="E193" s="134"/>
      <c r="F193" s="188"/>
      <c r="G193" s="188"/>
      <c r="H193" s="188"/>
      <c r="I193" s="188"/>
      <c r="J193" s="188"/>
      <c r="K193" s="28"/>
      <c r="L193" s="45"/>
      <c r="M193" s="45"/>
      <c r="N193" s="119"/>
    </row>
    <row r="194" spans="1:14">
      <c r="A194" s="186"/>
      <c r="B194" s="187"/>
      <c r="C194" s="187"/>
      <c r="D194" s="28" t="s">
        <v>272</v>
      </c>
      <c r="E194" s="134"/>
      <c r="F194" s="188"/>
      <c r="G194" s="188"/>
      <c r="H194" s="188"/>
      <c r="I194" s="188"/>
      <c r="J194" s="188"/>
      <c r="K194" s="28"/>
      <c r="L194" s="45"/>
      <c r="M194" s="45"/>
      <c r="N194" s="119"/>
    </row>
    <row r="195" spans="1:14">
      <c r="A195" s="186"/>
      <c r="B195" s="187"/>
      <c r="C195" s="187"/>
      <c r="D195" s="28" t="s">
        <v>273</v>
      </c>
      <c r="E195" s="134"/>
      <c r="F195" s="188"/>
      <c r="G195" s="188"/>
      <c r="H195" s="188"/>
      <c r="I195" s="188"/>
      <c r="J195" s="188"/>
      <c r="K195" s="28"/>
      <c r="L195" s="28" t="s">
        <v>220</v>
      </c>
      <c r="M195" s="28"/>
      <c r="N195" s="79"/>
    </row>
    <row r="196" spans="1:14">
      <c r="A196" s="186"/>
      <c r="B196" s="187"/>
      <c r="C196" s="187"/>
      <c r="D196" s="28" t="s">
        <v>274</v>
      </c>
      <c r="E196" s="134"/>
      <c r="F196" s="188"/>
      <c r="G196" s="188"/>
      <c r="H196" s="140" t="s">
        <v>324</v>
      </c>
      <c r="I196" s="39"/>
      <c r="J196" s="39"/>
      <c r="K196" s="28"/>
      <c r="L196" s="31"/>
      <c r="M196" s="31"/>
      <c r="N196" s="82"/>
    </row>
    <row r="197" spans="1:14" ht="12.75" customHeight="1">
      <c r="A197" s="186"/>
      <c r="B197" s="187"/>
      <c r="C197" s="187"/>
      <c r="D197" s="28" t="s">
        <v>275</v>
      </c>
      <c r="E197" s="134"/>
      <c r="F197" s="188"/>
      <c r="G197" s="188"/>
      <c r="H197" s="259" t="str">
        <f>+"Para que una gallina ponga un kilogramo de huevo necesita comer "&amp;VALUE(D200)&amp;" KG."</f>
        <v>Para que una gallina ponga un kilogramo de huevo necesita comer 0 KG.</v>
      </c>
      <c r="I197" s="259"/>
      <c r="J197" s="259"/>
      <c r="K197" s="28"/>
      <c r="L197" s="31"/>
      <c r="M197" s="31"/>
      <c r="N197" s="82"/>
    </row>
    <row r="198" spans="1:14">
      <c r="A198" s="186"/>
      <c r="B198" s="187"/>
      <c r="C198" s="187"/>
      <c r="D198" s="28" t="s">
        <v>276</v>
      </c>
      <c r="E198" s="134"/>
      <c r="F198" s="188"/>
      <c r="G198" s="188"/>
      <c r="H198" s="259"/>
      <c r="I198" s="259"/>
      <c r="J198" s="259"/>
      <c r="K198" s="28"/>
      <c r="L198" s="31"/>
      <c r="M198" s="31"/>
      <c r="N198" s="82"/>
    </row>
    <row r="199" spans="1:14" ht="12.75" customHeight="1">
      <c r="A199" s="87"/>
      <c r="B199" s="28"/>
      <c r="C199" s="28"/>
      <c r="D199" s="28"/>
      <c r="E199" s="28"/>
      <c r="F199" s="28"/>
      <c r="G199" s="28"/>
      <c r="H199" s="259"/>
      <c r="I199" s="259"/>
      <c r="J199" s="259"/>
      <c r="K199" s="28"/>
      <c r="L199" s="31"/>
      <c r="M199" s="31"/>
      <c r="N199" s="82"/>
    </row>
    <row r="200" spans="1:14">
      <c r="A200" s="263" t="s">
        <v>294</v>
      </c>
      <c r="B200" s="264"/>
      <c r="C200" s="28" t="s">
        <v>221</v>
      </c>
      <c r="D200" s="135">
        <f>IF(SUM(E193:E198)=0,,AVERAGE(E193:E198))</f>
        <v>0</v>
      </c>
      <c r="E200" s="93"/>
      <c r="F200" s="33"/>
      <c r="G200" s="33"/>
      <c r="H200" s="259"/>
      <c r="I200" s="259"/>
      <c r="J200" s="259"/>
      <c r="K200" s="28"/>
      <c r="L200" s="31"/>
      <c r="M200" s="31"/>
      <c r="N200" s="82"/>
    </row>
    <row r="201" spans="1:14" ht="12.75" customHeight="1">
      <c r="A201" s="87"/>
      <c r="B201" s="28"/>
      <c r="C201" s="28"/>
      <c r="D201" s="93"/>
      <c r="E201" s="93"/>
      <c r="F201" s="33"/>
      <c r="G201" s="33"/>
      <c r="H201" s="33"/>
      <c r="I201" s="33"/>
      <c r="J201" s="33"/>
      <c r="K201" s="96"/>
      <c r="L201" s="31"/>
      <c r="M201" s="31"/>
      <c r="N201" s="82"/>
    </row>
    <row r="202" spans="1:14">
      <c r="A202" s="87"/>
      <c r="B202" s="28"/>
      <c r="C202" s="28"/>
      <c r="D202" s="182"/>
      <c r="E202" s="182"/>
      <c r="F202" s="182"/>
      <c r="G202" s="182"/>
      <c r="H202" s="182"/>
      <c r="I202" s="182"/>
      <c r="J202" s="182"/>
      <c r="K202" s="48"/>
      <c r="L202" s="31"/>
      <c r="M202" s="31"/>
      <c r="N202" s="82"/>
    </row>
    <row r="203" spans="1:14">
      <c r="A203" s="47"/>
      <c r="B203" s="28"/>
      <c r="C203" s="28"/>
      <c r="D203" s="28"/>
      <c r="E203" s="28"/>
      <c r="F203" s="45"/>
      <c r="G203" s="45"/>
      <c r="H203" s="45"/>
      <c r="I203" s="45"/>
      <c r="J203" s="45"/>
      <c r="K203" s="45"/>
      <c r="L203" s="31"/>
      <c r="M203" s="31"/>
      <c r="N203" s="82"/>
    </row>
    <row r="204" spans="1:14" ht="12.75" customHeight="1">
      <c r="A204" s="89" t="s">
        <v>246</v>
      </c>
      <c r="B204" s="39"/>
      <c r="C204" s="39"/>
      <c r="D204" s="28"/>
      <c r="E204" s="38"/>
      <c r="F204" s="45"/>
      <c r="G204" s="45"/>
      <c r="H204" s="45"/>
      <c r="I204" s="45"/>
      <c r="J204" s="45"/>
      <c r="K204" s="45"/>
      <c r="L204" s="31"/>
      <c r="M204" s="31"/>
      <c r="N204" s="82"/>
    </row>
    <row r="205" spans="1:14">
      <c r="A205" s="89"/>
      <c r="B205" s="39"/>
      <c r="C205" s="39"/>
      <c r="D205" s="28"/>
      <c r="E205" s="38"/>
      <c r="F205" s="45"/>
      <c r="G205" s="45"/>
      <c r="H205" s="45"/>
      <c r="I205" s="45"/>
      <c r="J205" s="45"/>
      <c r="K205" s="45"/>
      <c r="L205" s="39"/>
      <c r="M205" s="39"/>
      <c r="N205" s="80"/>
    </row>
    <row r="206" spans="1:14">
      <c r="A206" s="91"/>
      <c r="B206" s="39"/>
      <c r="C206" s="39"/>
      <c r="D206" s="28"/>
      <c r="E206" s="38"/>
      <c r="F206" s="33"/>
      <c r="G206" s="33"/>
      <c r="H206" s="33"/>
      <c r="I206" s="33"/>
      <c r="J206" s="33"/>
      <c r="K206" s="83"/>
      <c r="L206" s="39"/>
      <c r="M206" s="39"/>
      <c r="N206" s="80"/>
    </row>
    <row r="207" spans="1:14">
      <c r="A207" s="88" t="s">
        <v>268</v>
      </c>
      <c r="B207" s="31"/>
      <c r="C207" s="31"/>
      <c r="D207" s="31"/>
      <c r="E207" s="28"/>
      <c r="F207" s="28"/>
      <c r="G207" s="28"/>
      <c r="H207" s="28"/>
      <c r="I207" s="28"/>
      <c r="J207" s="28"/>
      <c r="K207" s="28"/>
      <c r="L207" s="249"/>
      <c r="M207" s="249"/>
      <c r="N207" s="81"/>
    </row>
    <row r="208" spans="1:14">
      <c r="A208" s="87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45"/>
      <c r="M208" s="45"/>
      <c r="N208" s="119"/>
    </row>
    <row r="209" spans="1:14" ht="12.75" customHeight="1">
      <c r="A209" s="246" t="s">
        <v>318</v>
      </c>
      <c r="B209" s="247"/>
      <c r="C209" s="247"/>
      <c r="D209" s="248"/>
      <c r="E209" s="248"/>
      <c r="F209" s="248"/>
      <c r="G209" s="188"/>
      <c r="H209" s="188"/>
      <c r="I209" s="188"/>
      <c r="J209" s="188"/>
      <c r="K209" s="28"/>
      <c r="L209" s="45"/>
      <c r="M209" s="45"/>
      <c r="N209" s="119"/>
    </row>
    <row r="210" spans="1:14">
      <c r="A210" s="246"/>
      <c r="B210" s="247"/>
      <c r="C210" s="247"/>
      <c r="D210" s="248"/>
      <c r="E210" s="248"/>
      <c r="F210" s="248"/>
      <c r="G210" s="188"/>
      <c r="H210" s="188"/>
      <c r="I210" s="188"/>
      <c r="J210" s="188"/>
      <c r="K210" s="28"/>
      <c r="L210" s="45"/>
      <c r="M210" s="45"/>
      <c r="N210" s="119"/>
    </row>
    <row r="211" spans="1:14" ht="12.75" customHeight="1">
      <c r="A211" s="186"/>
      <c r="B211" s="187"/>
      <c r="C211" s="187"/>
      <c r="D211" s="188"/>
      <c r="E211" s="188"/>
      <c r="F211" s="188"/>
      <c r="G211" s="188"/>
      <c r="H211" s="188"/>
      <c r="I211" s="188"/>
      <c r="J211" s="188"/>
      <c r="K211" s="28"/>
      <c r="L211" s="45"/>
      <c r="M211" s="45"/>
      <c r="N211" s="119"/>
    </row>
    <row r="212" spans="1:14">
      <c r="A212" s="186"/>
      <c r="B212" s="187"/>
      <c r="C212" s="187"/>
      <c r="D212" s="28"/>
      <c r="E212" s="28" t="s">
        <v>284</v>
      </c>
      <c r="F212" s="188"/>
      <c r="G212" s="188"/>
      <c r="H212" s="188"/>
      <c r="I212" s="188"/>
      <c r="J212" s="188"/>
      <c r="K212" s="28"/>
      <c r="L212" s="45"/>
      <c r="M212" s="45"/>
      <c r="N212" s="119"/>
    </row>
    <row r="213" spans="1:14">
      <c r="A213" s="186"/>
      <c r="B213" s="187"/>
      <c r="C213" s="187"/>
      <c r="D213" s="28" t="s">
        <v>271</v>
      </c>
      <c r="E213" s="137"/>
      <c r="F213" s="188"/>
      <c r="G213" s="188"/>
      <c r="H213" s="188"/>
      <c r="I213" s="188"/>
      <c r="J213" s="188"/>
      <c r="K213" s="28"/>
      <c r="L213" s="45"/>
      <c r="M213" s="45"/>
      <c r="N213" s="119"/>
    </row>
    <row r="214" spans="1:14">
      <c r="A214" s="186"/>
      <c r="B214" s="187"/>
      <c r="C214" s="187"/>
      <c r="D214" s="28" t="s">
        <v>272</v>
      </c>
      <c r="E214" s="137"/>
      <c r="F214" s="188"/>
      <c r="G214" s="188"/>
      <c r="H214" s="188"/>
      <c r="I214" s="188"/>
      <c r="J214" s="188"/>
      <c r="K214" s="28"/>
      <c r="L214" s="28" t="s">
        <v>220</v>
      </c>
      <c r="M214" s="28"/>
      <c r="N214" s="79"/>
    </row>
    <row r="215" spans="1:14">
      <c r="A215" s="186"/>
      <c r="B215" s="187"/>
      <c r="C215" s="187"/>
      <c r="D215" s="28" t="s">
        <v>273</v>
      </c>
      <c r="E215" s="137"/>
      <c r="F215" s="188"/>
      <c r="G215" s="188"/>
      <c r="H215" s="188"/>
      <c r="I215" s="188"/>
      <c r="J215" s="188"/>
      <c r="K215" s="28"/>
      <c r="L215" s="31"/>
      <c r="M215" s="31"/>
      <c r="N215" s="82"/>
    </row>
    <row r="216" spans="1:14">
      <c r="A216" s="186"/>
      <c r="B216" s="187"/>
      <c r="C216" s="187"/>
      <c r="D216" s="28" t="s">
        <v>274</v>
      </c>
      <c r="E216" s="137"/>
      <c r="F216" s="188"/>
      <c r="G216" s="188"/>
      <c r="H216" s="140" t="s">
        <v>324</v>
      </c>
      <c r="I216" s="39"/>
      <c r="J216" s="39"/>
      <c r="K216" s="28"/>
      <c r="L216" s="31"/>
      <c r="M216" s="31"/>
      <c r="N216" s="82"/>
    </row>
    <row r="217" spans="1:14" ht="12.75" customHeight="1">
      <c r="A217" s="186"/>
      <c r="B217" s="187"/>
      <c r="C217" s="187"/>
      <c r="D217" s="28" t="s">
        <v>275</v>
      </c>
      <c r="E217" s="137"/>
      <c r="F217" s="188"/>
      <c r="G217" s="188"/>
      <c r="H217" s="259" t="str">
        <f>+"El costo del alimento para que una gallina ponga un kilogramo de huevo es de $"&amp;VALUE(D220)&amp;"."</f>
        <v>El costo del alimento para que una gallina ponga un kilogramo de huevo es de $0.</v>
      </c>
      <c r="I217" s="259"/>
      <c r="J217" s="259"/>
      <c r="K217" s="28"/>
      <c r="L217" s="31"/>
      <c r="M217" s="31"/>
      <c r="N217" s="82"/>
    </row>
    <row r="218" spans="1:14">
      <c r="A218" s="186"/>
      <c r="B218" s="187"/>
      <c r="C218" s="187"/>
      <c r="D218" s="28" t="s">
        <v>276</v>
      </c>
      <c r="E218" s="137"/>
      <c r="F218" s="188"/>
      <c r="G218" s="188"/>
      <c r="H218" s="259"/>
      <c r="I218" s="259"/>
      <c r="J218" s="259"/>
      <c r="K218" s="28"/>
      <c r="L218" s="31"/>
      <c r="M218" s="31"/>
      <c r="N218" s="82"/>
    </row>
    <row r="219" spans="1:14" ht="12.75" customHeight="1">
      <c r="A219" s="87"/>
      <c r="B219" s="28"/>
      <c r="C219" s="28"/>
      <c r="D219" s="28"/>
      <c r="E219" s="28"/>
      <c r="F219" s="28"/>
      <c r="G219" s="28"/>
      <c r="H219" s="259"/>
      <c r="I219" s="259"/>
      <c r="J219" s="259"/>
      <c r="K219" s="28"/>
      <c r="L219" s="31"/>
      <c r="M219" s="31"/>
      <c r="N219" s="82"/>
    </row>
    <row r="220" spans="1:14">
      <c r="A220" s="263" t="s">
        <v>303</v>
      </c>
      <c r="B220" s="264"/>
      <c r="C220" s="28" t="s">
        <v>221</v>
      </c>
      <c r="D220" s="136">
        <f>IF(SUM(E213:E218)=0,,AVERAGE(E213:E218))</f>
        <v>0</v>
      </c>
      <c r="E220" s="93"/>
      <c r="F220" s="33"/>
      <c r="G220" s="33"/>
      <c r="H220" s="259"/>
      <c r="I220" s="259"/>
      <c r="J220" s="259"/>
      <c r="K220" s="28"/>
      <c r="L220" s="31"/>
      <c r="M220" s="31"/>
      <c r="N220" s="82"/>
    </row>
    <row r="221" spans="1:14" ht="12.75" customHeight="1">
      <c r="A221" s="87"/>
      <c r="B221" s="28"/>
      <c r="C221" s="28"/>
      <c r="D221" s="93"/>
      <c r="E221" s="93"/>
      <c r="F221" s="33"/>
      <c r="G221" s="33"/>
      <c r="H221" s="33"/>
      <c r="I221" s="33"/>
      <c r="J221" s="33"/>
      <c r="K221" s="96"/>
      <c r="L221" s="31"/>
      <c r="M221" s="31"/>
      <c r="N221" s="82"/>
    </row>
    <row r="222" spans="1:14" ht="12.75" customHeight="1">
      <c r="A222" s="87"/>
      <c r="B222" s="28"/>
      <c r="C222" s="28"/>
      <c r="D222" s="182"/>
      <c r="E222" s="182"/>
      <c r="F222" s="182"/>
      <c r="G222" s="182"/>
      <c r="H222" s="182"/>
      <c r="I222" s="182"/>
      <c r="J222" s="182"/>
      <c r="K222" s="48"/>
      <c r="L222" s="31"/>
      <c r="M222" s="31"/>
      <c r="N222" s="82"/>
    </row>
    <row r="223" spans="1:14">
      <c r="A223" s="47"/>
      <c r="B223" s="28"/>
      <c r="C223" s="28"/>
      <c r="D223" s="28"/>
      <c r="E223" s="45"/>
      <c r="F223" s="45"/>
      <c r="G223" s="45"/>
      <c r="H223" s="45"/>
      <c r="I223" s="45"/>
      <c r="J223" s="45"/>
      <c r="K223" s="45"/>
      <c r="L223" s="28"/>
      <c r="M223" s="28"/>
      <c r="N223" s="79"/>
    </row>
    <row r="224" spans="1:14" ht="12.75" customHeight="1">
      <c r="A224" s="89" t="s">
        <v>246</v>
      </c>
      <c r="B224" s="39"/>
      <c r="C224" s="39"/>
      <c r="D224" s="28"/>
      <c r="E224" s="38"/>
      <c r="F224" s="45"/>
      <c r="G224" s="45"/>
      <c r="H224" s="45"/>
      <c r="I224" s="45"/>
      <c r="J224" s="45"/>
      <c r="K224" s="45"/>
      <c r="L224" s="39"/>
      <c r="M224" s="39"/>
      <c r="N224" s="80"/>
    </row>
    <row r="225" spans="1:14">
      <c r="A225" s="89"/>
      <c r="B225" s="39"/>
      <c r="C225" s="39"/>
      <c r="D225" s="28"/>
      <c r="E225" s="38"/>
      <c r="F225" s="45"/>
      <c r="G225" s="45"/>
      <c r="H225" s="45"/>
      <c r="I225" s="45"/>
      <c r="J225" s="45"/>
      <c r="K225" s="45"/>
      <c r="L225" s="39"/>
      <c r="M225" s="39"/>
      <c r="N225" s="80"/>
    </row>
    <row r="226" spans="1:14">
      <c r="A226" s="91"/>
      <c r="B226" s="39"/>
      <c r="C226" s="39"/>
      <c r="D226" s="28"/>
      <c r="E226" s="38"/>
      <c r="F226" s="33"/>
      <c r="G226" s="33"/>
      <c r="H226" s="33"/>
      <c r="I226" s="33"/>
      <c r="J226" s="33"/>
      <c r="K226" s="83"/>
      <c r="L226" s="39"/>
      <c r="M226" s="39"/>
      <c r="N226" s="80"/>
    </row>
    <row r="227" spans="1:14">
      <c r="A227" s="88" t="s">
        <v>285</v>
      </c>
      <c r="B227" s="31"/>
      <c r="C227" s="31"/>
      <c r="D227" s="31"/>
      <c r="E227" s="28"/>
      <c r="F227" s="28"/>
      <c r="G227" s="28"/>
      <c r="H227" s="28"/>
      <c r="I227" s="28"/>
      <c r="J227" s="28"/>
      <c r="K227" s="28"/>
      <c r="L227" s="249"/>
      <c r="M227" s="249"/>
      <c r="N227" s="81"/>
    </row>
    <row r="228" spans="1:14">
      <c r="A228" s="10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185"/>
      <c r="M228" s="185"/>
      <c r="N228" s="81"/>
    </row>
    <row r="229" spans="1:14" ht="12.75" customHeight="1">
      <c r="A229" s="246" t="s">
        <v>319</v>
      </c>
      <c r="B229" s="247"/>
      <c r="C229" s="247"/>
      <c r="D229" s="248"/>
      <c r="E229" s="248"/>
      <c r="F229" s="248"/>
      <c r="G229" s="188"/>
      <c r="H229" s="188"/>
      <c r="I229" s="188"/>
      <c r="J229" s="188"/>
      <c r="K229" s="28"/>
      <c r="L229" s="45"/>
      <c r="M229" s="28"/>
      <c r="N229" s="79"/>
    </row>
    <row r="230" spans="1:14">
      <c r="A230" s="246"/>
      <c r="B230" s="247"/>
      <c r="C230" s="247"/>
      <c r="D230" s="248"/>
      <c r="E230" s="248"/>
      <c r="F230" s="248"/>
      <c r="G230" s="188"/>
      <c r="H230" s="188"/>
      <c r="I230" s="188"/>
      <c r="J230" s="188"/>
      <c r="K230" s="28"/>
      <c r="L230" s="28"/>
      <c r="M230" s="28"/>
      <c r="N230" s="79"/>
    </row>
    <row r="231" spans="1:14" ht="12.75" customHeight="1">
      <c r="A231" s="186"/>
      <c r="B231" s="187"/>
      <c r="C231" s="187"/>
      <c r="D231" s="188"/>
      <c r="E231" s="188"/>
      <c r="F231" s="188"/>
      <c r="G231" s="188"/>
      <c r="H231" s="188"/>
      <c r="I231" s="188"/>
      <c r="J231" s="188"/>
      <c r="K231" s="28"/>
      <c r="L231" s="28"/>
      <c r="M231" s="28"/>
      <c r="N231" s="79"/>
    </row>
    <row r="232" spans="1:14">
      <c r="A232" s="87"/>
      <c r="B232" s="28"/>
      <c r="C232" s="28"/>
      <c r="D232" s="28"/>
      <c r="E232" s="28" t="s">
        <v>278</v>
      </c>
      <c r="F232" s="28"/>
      <c r="G232" s="28"/>
      <c r="H232" s="28"/>
      <c r="I232" s="28"/>
      <c r="J232" s="28"/>
      <c r="K232" s="28"/>
      <c r="L232" s="28"/>
      <c r="M232" s="28"/>
      <c r="N232" s="79"/>
    </row>
    <row r="233" spans="1:14">
      <c r="A233" s="87"/>
      <c r="B233" s="28"/>
      <c r="C233" s="28"/>
      <c r="D233" s="28" t="s">
        <v>271</v>
      </c>
      <c r="E233" s="137"/>
      <c r="F233" s="28"/>
      <c r="G233" s="28"/>
      <c r="H233" s="28"/>
      <c r="I233" s="28"/>
      <c r="J233" s="28"/>
      <c r="K233" s="28"/>
      <c r="L233" s="28"/>
      <c r="M233" s="28"/>
      <c r="N233" s="79"/>
    </row>
    <row r="234" spans="1:14">
      <c r="A234" s="87"/>
      <c r="B234" s="28"/>
      <c r="C234" s="28"/>
      <c r="D234" s="28" t="s">
        <v>272</v>
      </c>
      <c r="E234" s="137"/>
      <c r="F234" s="28"/>
      <c r="G234" s="28"/>
      <c r="H234" s="28"/>
      <c r="I234" s="28"/>
      <c r="J234" s="28"/>
      <c r="K234" s="28"/>
      <c r="L234" s="28"/>
      <c r="M234" s="28"/>
      <c r="N234" s="79"/>
    </row>
    <row r="235" spans="1:14">
      <c r="A235" s="87"/>
      <c r="B235" s="28"/>
      <c r="C235" s="28"/>
      <c r="D235" s="28" t="s">
        <v>273</v>
      </c>
      <c r="E235" s="137"/>
      <c r="F235" s="28"/>
      <c r="G235" s="28"/>
      <c r="H235" s="28"/>
      <c r="I235" s="28"/>
      <c r="J235" s="28"/>
      <c r="K235" s="28"/>
      <c r="L235" s="28"/>
      <c r="M235" s="28"/>
      <c r="N235" s="79"/>
    </row>
    <row r="236" spans="1:14">
      <c r="A236" s="87"/>
      <c r="B236" s="28"/>
      <c r="C236" s="28"/>
      <c r="D236" s="28" t="s">
        <v>274</v>
      </c>
      <c r="E236" s="137"/>
      <c r="F236" s="28"/>
      <c r="G236" s="28"/>
      <c r="H236" s="140" t="s">
        <v>324</v>
      </c>
      <c r="I236" s="39"/>
      <c r="J236" s="39"/>
      <c r="K236" s="28"/>
      <c r="L236" s="28" t="s">
        <v>220</v>
      </c>
      <c r="M236" s="28"/>
      <c r="N236" s="79"/>
    </row>
    <row r="237" spans="1:14" ht="12.75" customHeight="1">
      <c r="A237" s="87"/>
      <c r="B237" s="28"/>
      <c r="C237" s="28"/>
      <c r="D237" s="28" t="s">
        <v>275</v>
      </c>
      <c r="E237" s="137"/>
      <c r="F237" s="28"/>
      <c r="G237" s="28"/>
      <c r="H237" s="259" t="str">
        <f>+"El costo del consumo de alimento terminado y complementos alimenticios de una gallina en el mes es de $"&amp;VALUE(D240)&amp;"."</f>
        <v>El costo del consumo de alimento terminado y complementos alimenticios de una gallina en el mes es de $0.</v>
      </c>
      <c r="I237" s="259"/>
      <c r="J237" s="259"/>
      <c r="K237" s="28"/>
      <c r="L237" s="31"/>
      <c r="M237" s="31"/>
      <c r="N237" s="82"/>
    </row>
    <row r="238" spans="1:14">
      <c r="A238" s="87"/>
      <c r="B238" s="28"/>
      <c r="C238" s="28"/>
      <c r="D238" s="28" t="s">
        <v>276</v>
      </c>
      <c r="E238" s="137"/>
      <c r="F238" s="28"/>
      <c r="G238" s="28"/>
      <c r="H238" s="259"/>
      <c r="I238" s="259"/>
      <c r="J238" s="259"/>
      <c r="K238" s="28"/>
      <c r="L238" s="31"/>
      <c r="M238" s="31"/>
      <c r="N238" s="82"/>
    </row>
    <row r="239" spans="1:14" ht="12.75" customHeight="1">
      <c r="A239" s="87"/>
      <c r="B239" s="28"/>
      <c r="C239" s="28"/>
      <c r="D239" s="28"/>
      <c r="E239" s="28"/>
      <c r="F239" s="28"/>
      <c r="G239" s="28"/>
      <c r="H239" s="259"/>
      <c r="I239" s="259"/>
      <c r="J239" s="259"/>
      <c r="K239" s="28"/>
      <c r="L239" s="31"/>
      <c r="M239" s="31"/>
      <c r="N239" s="82"/>
    </row>
    <row r="240" spans="1:14">
      <c r="A240" s="116" t="s">
        <v>295</v>
      </c>
      <c r="B240" s="84"/>
      <c r="C240" s="28" t="s">
        <v>221</v>
      </c>
      <c r="D240" s="136">
        <f>IF(SUM(E233:E238)=0,,AVERAGE(E233:E238))</f>
        <v>0</v>
      </c>
      <c r="E240" s="93"/>
      <c r="F240" s="92"/>
      <c r="G240" s="92"/>
      <c r="H240" s="259"/>
      <c r="I240" s="259"/>
      <c r="J240" s="259"/>
      <c r="K240" s="28"/>
      <c r="L240" s="117"/>
      <c r="M240" s="117"/>
      <c r="N240" s="118"/>
    </row>
    <row r="241" spans="1:14">
      <c r="A241" s="115"/>
      <c r="B241" s="84"/>
      <c r="C241" s="28"/>
      <c r="D241" s="93"/>
      <c r="E241" s="93"/>
      <c r="F241" s="32"/>
      <c r="G241" s="32"/>
      <c r="H241" s="32"/>
      <c r="I241" s="32"/>
      <c r="J241" s="32"/>
      <c r="K241" s="113"/>
      <c r="L241" s="117"/>
      <c r="M241" s="117"/>
      <c r="N241" s="118"/>
    </row>
    <row r="242" spans="1:14">
      <c r="A242" s="87"/>
      <c r="B242" s="28"/>
      <c r="C242" s="28"/>
      <c r="D242" s="92"/>
      <c r="E242" s="182"/>
      <c r="F242" s="45"/>
      <c r="G242" s="45"/>
      <c r="H242" s="45"/>
      <c r="I242" s="45"/>
      <c r="J242" s="45"/>
      <c r="K242" s="45"/>
      <c r="L242" s="31"/>
      <c r="M242" s="31"/>
      <c r="N242" s="82"/>
    </row>
    <row r="243" spans="1:14">
      <c r="A243" s="87"/>
      <c r="B243" s="28"/>
      <c r="C243" s="28"/>
      <c r="D243" s="32"/>
      <c r="E243" s="34"/>
      <c r="F243" s="45"/>
      <c r="G243" s="45"/>
      <c r="H243" s="45"/>
      <c r="I243" s="45"/>
      <c r="J243" s="45"/>
      <c r="K243" s="45"/>
      <c r="L243" s="28"/>
      <c r="M243" s="28"/>
      <c r="N243" s="79"/>
    </row>
    <row r="244" spans="1:14" ht="12.75" customHeight="1">
      <c r="A244" s="89" t="s">
        <v>246</v>
      </c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79"/>
    </row>
    <row r="245" spans="1:14">
      <c r="A245" s="47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79"/>
    </row>
    <row r="246" spans="1:14">
      <c r="A246" s="87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79"/>
    </row>
    <row r="247" spans="1:14">
      <c r="A247" s="88" t="s">
        <v>287</v>
      </c>
      <c r="B247" s="31"/>
      <c r="C247" s="31"/>
      <c r="D247" s="31"/>
      <c r="E247" s="28"/>
      <c r="F247" s="28"/>
      <c r="G247" s="28"/>
      <c r="H247" s="28"/>
      <c r="I247" s="28"/>
      <c r="J247" s="28"/>
      <c r="K247" s="28"/>
      <c r="L247" s="249"/>
      <c r="M247" s="249"/>
      <c r="N247" s="81"/>
    </row>
    <row r="248" spans="1:14">
      <c r="A248" s="10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185"/>
      <c r="M248" s="185"/>
      <c r="N248" s="81"/>
    </row>
    <row r="249" spans="1:14" ht="12.75" customHeight="1">
      <c r="A249" s="260" t="s">
        <v>320</v>
      </c>
      <c r="B249" s="261"/>
      <c r="C249" s="261"/>
      <c r="D249" s="262"/>
      <c r="E249" s="262"/>
      <c r="F249" s="262"/>
      <c r="G249" s="184"/>
      <c r="H249" s="184"/>
      <c r="I249" s="184"/>
      <c r="J249" s="184"/>
      <c r="K249" s="28"/>
      <c r="L249" s="45"/>
      <c r="M249" s="28"/>
      <c r="N249" s="79"/>
    </row>
    <row r="250" spans="1:14">
      <c r="A250" s="260"/>
      <c r="B250" s="261"/>
      <c r="C250" s="261"/>
      <c r="D250" s="262"/>
      <c r="E250" s="262"/>
      <c r="F250" s="262"/>
      <c r="G250" s="184"/>
      <c r="H250" s="184"/>
      <c r="I250" s="184"/>
      <c r="J250" s="184"/>
      <c r="K250" s="28"/>
      <c r="L250" s="28"/>
      <c r="M250" s="28"/>
      <c r="N250" s="79"/>
    </row>
    <row r="251" spans="1:14" ht="12.75" customHeight="1">
      <c r="A251" s="186"/>
      <c r="B251" s="187"/>
      <c r="C251" s="187"/>
      <c r="D251" s="188"/>
      <c r="E251" s="188"/>
      <c r="F251" s="188"/>
      <c r="G251" s="188"/>
      <c r="H251" s="188"/>
      <c r="I251" s="188"/>
      <c r="J251" s="188"/>
      <c r="K251" s="28"/>
      <c r="L251" s="28"/>
      <c r="M251" s="28"/>
      <c r="N251" s="79"/>
    </row>
    <row r="252" spans="1:14">
      <c r="A252" s="87"/>
      <c r="B252" s="28"/>
      <c r="C252" s="28"/>
      <c r="D252" s="28"/>
      <c r="E252" s="28" t="s">
        <v>279</v>
      </c>
      <c r="F252" s="28"/>
      <c r="G252" s="28"/>
      <c r="H252" s="28"/>
      <c r="I252" s="28"/>
      <c r="J252" s="28"/>
      <c r="K252" s="28"/>
      <c r="L252" s="28"/>
      <c r="M252" s="28"/>
      <c r="N252" s="79"/>
    </row>
    <row r="253" spans="1:14">
      <c r="A253" s="87"/>
      <c r="B253" s="28"/>
      <c r="C253" s="28"/>
      <c r="D253" s="28" t="s">
        <v>271</v>
      </c>
      <c r="E253" s="137"/>
      <c r="F253" s="28"/>
      <c r="G253" s="28"/>
      <c r="H253" s="28"/>
      <c r="I253" s="28"/>
      <c r="J253" s="28"/>
      <c r="K253" s="28"/>
      <c r="L253" s="28"/>
      <c r="M253" s="28"/>
      <c r="N253" s="79"/>
    </row>
    <row r="254" spans="1:14">
      <c r="A254" s="87"/>
      <c r="B254" s="28"/>
      <c r="C254" s="28"/>
      <c r="D254" s="28" t="s">
        <v>272</v>
      </c>
      <c r="E254" s="137"/>
      <c r="F254" s="28"/>
      <c r="G254" s="28"/>
      <c r="H254" s="28"/>
      <c r="I254" s="28"/>
      <c r="J254" s="28"/>
      <c r="K254" s="28"/>
      <c r="L254" s="28"/>
      <c r="M254" s="28"/>
      <c r="N254" s="79"/>
    </row>
    <row r="255" spans="1:14">
      <c r="A255" s="87"/>
      <c r="B255" s="28"/>
      <c r="C255" s="28"/>
      <c r="D255" s="28" t="s">
        <v>273</v>
      </c>
      <c r="E255" s="137"/>
      <c r="F255" s="28"/>
      <c r="G255" s="28"/>
      <c r="H255" s="28"/>
      <c r="I255" s="28"/>
      <c r="J255" s="28"/>
      <c r="K255" s="28"/>
      <c r="L255" s="28"/>
      <c r="M255" s="28"/>
      <c r="N255" s="79"/>
    </row>
    <row r="256" spans="1:14">
      <c r="A256" s="87"/>
      <c r="B256" s="28"/>
      <c r="C256" s="28"/>
      <c r="D256" s="28" t="s">
        <v>274</v>
      </c>
      <c r="E256" s="137"/>
      <c r="F256" s="28"/>
      <c r="G256" s="28"/>
      <c r="H256" s="140" t="s">
        <v>324</v>
      </c>
      <c r="I256" s="39"/>
      <c r="J256" s="39"/>
      <c r="K256" s="28"/>
      <c r="L256" s="28" t="s">
        <v>220</v>
      </c>
      <c r="M256" s="28"/>
      <c r="N256" s="79"/>
    </row>
    <row r="257" spans="1:14" ht="12.75" customHeight="1">
      <c r="A257" s="87"/>
      <c r="B257" s="28"/>
      <c r="C257" s="28"/>
      <c r="D257" s="28" t="s">
        <v>275</v>
      </c>
      <c r="E257" s="137"/>
      <c r="F257" s="28"/>
      <c r="G257" s="28"/>
      <c r="H257" s="259" t="str">
        <f>+"El costo del medicamento preventivo para una gallina en el mes es de $"&amp;VALUE(D260)&amp;"."</f>
        <v>El costo del medicamento preventivo para una gallina en el mes es de $0.</v>
      </c>
      <c r="I257" s="259"/>
      <c r="J257" s="259"/>
      <c r="K257" s="28"/>
      <c r="L257" s="31"/>
      <c r="M257" s="31"/>
      <c r="N257" s="82"/>
    </row>
    <row r="258" spans="1:14">
      <c r="A258" s="87"/>
      <c r="B258" s="28"/>
      <c r="C258" s="28"/>
      <c r="D258" s="28" t="s">
        <v>276</v>
      </c>
      <c r="E258" s="137"/>
      <c r="F258" s="28"/>
      <c r="G258" s="28"/>
      <c r="H258" s="259"/>
      <c r="I258" s="259"/>
      <c r="J258" s="259"/>
      <c r="K258" s="28"/>
      <c r="L258" s="31"/>
      <c r="M258" s="31"/>
      <c r="N258" s="82"/>
    </row>
    <row r="259" spans="1:14" ht="12.75" customHeight="1">
      <c r="A259" s="87"/>
      <c r="B259" s="28"/>
      <c r="C259" s="28"/>
      <c r="D259" s="28"/>
      <c r="E259" s="28"/>
      <c r="F259" s="28"/>
      <c r="G259" s="28"/>
      <c r="H259" s="259"/>
      <c r="I259" s="259"/>
      <c r="J259" s="259"/>
      <c r="K259" s="28"/>
      <c r="L259" s="31"/>
      <c r="M259" s="31"/>
      <c r="N259" s="82"/>
    </row>
    <row r="260" spans="1:14">
      <c r="A260" s="116" t="s">
        <v>296</v>
      </c>
      <c r="B260" s="93"/>
      <c r="C260" s="28" t="s">
        <v>221</v>
      </c>
      <c r="D260" s="136">
        <f>IF(SUM(E253:E258)=0,,AVERAGE(E253:E258))</f>
        <v>0</v>
      </c>
      <c r="E260" s="93"/>
      <c r="F260" s="33"/>
      <c r="G260" s="33"/>
      <c r="H260" s="259"/>
      <c r="I260" s="259"/>
      <c r="J260" s="259"/>
      <c r="K260" s="28"/>
      <c r="L260" s="31"/>
      <c r="M260" s="31"/>
      <c r="N260" s="82"/>
    </row>
    <row r="261" spans="1:14">
      <c r="A261" s="116"/>
      <c r="B261" s="93"/>
      <c r="C261" s="28"/>
      <c r="D261" s="93"/>
      <c r="E261" s="93"/>
      <c r="F261" s="33"/>
      <c r="G261" s="33"/>
      <c r="H261" s="33"/>
      <c r="I261" s="33"/>
      <c r="J261" s="33"/>
      <c r="K261" s="113"/>
      <c r="L261" s="31"/>
      <c r="M261" s="31"/>
      <c r="N261" s="82"/>
    </row>
    <row r="262" spans="1:14" ht="12.75" customHeight="1">
      <c r="A262" s="87"/>
      <c r="B262" s="28"/>
      <c r="C262" s="28"/>
      <c r="D262" s="182"/>
      <c r="E262" s="182"/>
      <c r="F262" s="182"/>
      <c r="G262" s="182"/>
      <c r="H262" s="182"/>
      <c r="I262" s="182"/>
      <c r="J262" s="182"/>
      <c r="K262" s="48"/>
      <c r="L262" s="31"/>
      <c r="M262" s="31"/>
      <c r="N262" s="82"/>
    </row>
    <row r="263" spans="1:14">
      <c r="A263" s="47"/>
      <c r="B263" s="28"/>
      <c r="C263" s="28"/>
      <c r="D263" s="28"/>
      <c r="E263" s="28"/>
      <c r="F263" s="45"/>
      <c r="G263" s="45"/>
      <c r="H263" s="45"/>
      <c r="I263" s="45"/>
      <c r="J263" s="45"/>
      <c r="K263" s="45"/>
      <c r="L263" s="31"/>
      <c r="M263" s="31"/>
      <c r="N263" s="82"/>
    </row>
    <row r="264" spans="1:14">
      <c r="A264" s="89" t="s">
        <v>246</v>
      </c>
      <c r="B264" s="39"/>
      <c r="C264" s="39"/>
      <c r="D264" s="28"/>
      <c r="E264" s="38"/>
      <c r="F264" s="45"/>
      <c r="G264" s="45"/>
      <c r="H264" s="45"/>
      <c r="I264" s="45"/>
      <c r="J264" s="45"/>
      <c r="K264" s="45"/>
      <c r="L264" s="39"/>
      <c r="M264" s="39"/>
      <c r="N264" s="80"/>
    </row>
    <row r="265" spans="1:14">
      <c r="A265" s="91"/>
      <c r="B265" s="39"/>
      <c r="C265" s="39"/>
      <c r="D265" s="28"/>
      <c r="E265" s="38"/>
      <c r="F265" s="33"/>
      <c r="G265" s="33"/>
      <c r="H265" s="33"/>
      <c r="I265" s="33"/>
      <c r="J265" s="33"/>
      <c r="K265" s="83"/>
      <c r="L265" s="39"/>
      <c r="M265" s="39"/>
      <c r="N265" s="80"/>
    </row>
    <row r="266" spans="1:14">
      <c r="A266" s="91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80"/>
    </row>
    <row r="267" spans="1:14">
      <c r="A267" s="88" t="s">
        <v>286</v>
      </c>
      <c r="B267" s="31"/>
      <c r="C267" s="31"/>
      <c r="D267" s="31"/>
      <c r="E267" s="28"/>
      <c r="F267" s="28"/>
      <c r="G267" s="28"/>
      <c r="H267" s="28"/>
      <c r="I267" s="28"/>
      <c r="J267" s="28"/>
      <c r="K267" s="28"/>
      <c r="L267" s="249"/>
      <c r="M267" s="249"/>
      <c r="N267" s="81"/>
    </row>
    <row r="268" spans="1:14">
      <c r="A268" s="10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185"/>
      <c r="M268" s="185"/>
      <c r="N268" s="81"/>
    </row>
    <row r="269" spans="1:14" ht="12.75" customHeight="1">
      <c r="A269" s="260" t="s">
        <v>321</v>
      </c>
      <c r="B269" s="261"/>
      <c r="C269" s="261"/>
      <c r="D269" s="262"/>
      <c r="E269" s="262"/>
      <c r="F269" s="262"/>
      <c r="G269" s="184"/>
      <c r="H269" s="184"/>
      <c r="I269" s="184"/>
      <c r="J269" s="184"/>
      <c r="K269" s="28"/>
      <c r="L269" s="45"/>
      <c r="M269" s="28"/>
      <c r="N269" s="79"/>
    </row>
    <row r="270" spans="1:14">
      <c r="A270" s="260"/>
      <c r="B270" s="261"/>
      <c r="C270" s="261"/>
      <c r="D270" s="262"/>
      <c r="E270" s="262"/>
      <c r="F270" s="262"/>
      <c r="G270" s="184"/>
      <c r="H270" s="184"/>
      <c r="I270" s="184"/>
      <c r="J270" s="184"/>
      <c r="K270" s="28"/>
      <c r="L270" s="28"/>
      <c r="M270" s="28"/>
      <c r="N270" s="79"/>
    </row>
    <row r="271" spans="1:14" ht="12.75" customHeight="1">
      <c r="A271" s="186"/>
      <c r="B271" s="187"/>
      <c r="C271" s="187"/>
      <c r="D271" s="188"/>
      <c r="E271" s="188"/>
      <c r="F271" s="188"/>
      <c r="G271" s="188"/>
      <c r="H271" s="188"/>
      <c r="I271" s="188"/>
      <c r="J271" s="188"/>
      <c r="K271" s="28"/>
      <c r="L271" s="28"/>
      <c r="M271" s="28"/>
      <c r="N271" s="79"/>
    </row>
    <row r="272" spans="1:14">
      <c r="A272" s="87"/>
      <c r="B272" s="28"/>
      <c r="C272" s="28"/>
      <c r="D272" s="28"/>
      <c r="E272" s="28" t="s">
        <v>280</v>
      </c>
      <c r="F272" s="28"/>
      <c r="G272" s="28"/>
      <c r="H272" s="28"/>
      <c r="I272" s="28"/>
      <c r="J272" s="28"/>
      <c r="K272" s="28"/>
      <c r="L272" s="28"/>
      <c r="M272" s="28"/>
      <c r="N272" s="79"/>
    </row>
    <row r="273" spans="1:14">
      <c r="A273" s="87"/>
      <c r="B273" s="28"/>
      <c r="C273" s="28"/>
      <c r="D273" s="28" t="s">
        <v>271</v>
      </c>
      <c r="E273" s="137"/>
      <c r="F273" s="28"/>
      <c r="G273" s="28"/>
      <c r="H273" s="28"/>
      <c r="I273" s="28"/>
      <c r="J273" s="28"/>
      <c r="K273" s="28"/>
      <c r="L273" s="28"/>
      <c r="M273" s="28"/>
      <c r="N273" s="79"/>
    </row>
    <row r="274" spans="1:14">
      <c r="A274" s="87"/>
      <c r="B274" s="28"/>
      <c r="C274" s="28"/>
      <c r="D274" s="28" t="s">
        <v>272</v>
      </c>
      <c r="E274" s="137"/>
      <c r="F274" s="28"/>
      <c r="G274" s="28"/>
      <c r="H274" s="28"/>
      <c r="I274" s="28"/>
      <c r="J274" s="28"/>
      <c r="K274" s="28"/>
      <c r="L274" s="28"/>
      <c r="M274" s="28"/>
      <c r="N274" s="79"/>
    </row>
    <row r="275" spans="1:14">
      <c r="A275" s="87"/>
      <c r="B275" s="28"/>
      <c r="C275" s="28"/>
      <c r="D275" s="28" t="s">
        <v>273</v>
      </c>
      <c r="E275" s="137"/>
      <c r="F275" s="28"/>
      <c r="G275" s="28"/>
      <c r="H275" s="28"/>
      <c r="I275" s="28"/>
      <c r="J275" s="28"/>
      <c r="K275" s="28"/>
      <c r="L275" s="28"/>
      <c r="M275" s="28"/>
      <c r="N275" s="79"/>
    </row>
    <row r="276" spans="1:14">
      <c r="A276" s="87"/>
      <c r="B276" s="28"/>
      <c r="C276" s="28"/>
      <c r="D276" s="28" t="s">
        <v>274</v>
      </c>
      <c r="E276" s="137"/>
      <c r="F276" s="28"/>
      <c r="G276" s="28"/>
      <c r="H276" s="140" t="s">
        <v>324</v>
      </c>
      <c r="I276" s="39"/>
      <c r="J276" s="39"/>
      <c r="K276" s="28"/>
      <c r="L276" s="28" t="s">
        <v>220</v>
      </c>
      <c r="M276" s="28"/>
      <c r="N276" s="79"/>
    </row>
    <row r="277" spans="1:14" ht="12.75" customHeight="1">
      <c r="A277" s="87"/>
      <c r="B277" s="28"/>
      <c r="C277" s="28"/>
      <c r="D277" s="28" t="s">
        <v>275</v>
      </c>
      <c r="E277" s="137"/>
      <c r="F277" s="28"/>
      <c r="G277" s="28"/>
      <c r="H277" s="259" t="str">
        <f>+"El costo del material veterinario para una gallina en el mes es de $"&amp;VALUE(D280)&amp;"."</f>
        <v>El costo del material veterinario para una gallina en el mes es de $0.</v>
      </c>
      <c r="I277" s="259"/>
      <c r="J277" s="259"/>
      <c r="K277" s="28"/>
      <c r="L277" s="31"/>
      <c r="M277" s="31"/>
      <c r="N277" s="82"/>
    </row>
    <row r="278" spans="1:14">
      <c r="A278" s="87"/>
      <c r="B278" s="28"/>
      <c r="C278" s="28"/>
      <c r="D278" s="28" t="s">
        <v>276</v>
      </c>
      <c r="E278" s="137"/>
      <c r="F278" s="28"/>
      <c r="G278" s="28"/>
      <c r="H278" s="259"/>
      <c r="I278" s="259"/>
      <c r="J278" s="259"/>
      <c r="K278" s="28"/>
      <c r="L278" s="31"/>
      <c r="M278" s="31"/>
      <c r="N278" s="82"/>
    </row>
    <row r="279" spans="1:14" ht="12.75" customHeight="1">
      <c r="A279" s="87"/>
      <c r="B279" s="28"/>
      <c r="C279" s="28"/>
      <c r="D279" s="28"/>
      <c r="E279" s="28"/>
      <c r="F279" s="28"/>
      <c r="G279" s="28"/>
      <c r="H279" s="259"/>
      <c r="I279" s="259"/>
      <c r="J279" s="259"/>
      <c r="K279" s="28"/>
      <c r="L279" s="31"/>
      <c r="M279" s="31"/>
      <c r="N279" s="82"/>
    </row>
    <row r="280" spans="1:14">
      <c r="A280" s="116" t="s">
        <v>297</v>
      </c>
      <c r="B280" s="93"/>
      <c r="C280" s="28" t="s">
        <v>221</v>
      </c>
      <c r="D280" s="93">
        <f>IF(SUM(E273:E278)=0,,AVERAGE(E273:E278))</f>
        <v>0</v>
      </c>
      <c r="E280" s="93"/>
      <c r="F280" s="33"/>
      <c r="G280" s="33"/>
      <c r="H280" s="259"/>
      <c r="I280" s="259"/>
      <c r="J280" s="259"/>
      <c r="K280" s="28"/>
      <c r="L280" s="31"/>
      <c r="M280" s="31"/>
      <c r="N280" s="82"/>
    </row>
    <row r="281" spans="1:14">
      <c r="A281" s="116"/>
      <c r="B281" s="93"/>
      <c r="C281" s="28"/>
      <c r="D281" s="93"/>
      <c r="E281" s="93"/>
      <c r="F281" s="33"/>
      <c r="G281" s="33"/>
      <c r="H281" s="33"/>
      <c r="I281" s="33"/>
      <c r="J281" s="33"/>
      <c r="K281" s="113"/>
      <c r="L281" s="31"/>
      <c r="M281" s="31"/>
      <c r="N281" s="82"/>
    </row>
    <row r="282" spans="1:14" ht="12.75" customHeight="1">
      <c r="A282" s="87"/>
      <c r="B282" s="28"/>
      <c r="C282" s="28"/>
      <c r="D282" s="182"/>
      <c r="E282" s="182"/>
      <c r="F282" s="182"/>
      <c r="G282" s="182"/>
      <c r="H282" s="182"/>
      <c r="I282" s="182"/>
      <c r="J282" s="182"/>
      <c r="K282" s="48"/>
      <c r="L282" s="31"/>
      <c r="M282" s="31"/>
      <c r="N282" s="82"/>
    </row>
    <row r="283" spans="1:14">
      <c r="A283" s="47"/>
      <c r="B283" s="28"/>
      <c r="C283" s="28"/>
      <c r="D283" s="28"/>
      <c r="E283" s="28"/>
      <c r="F283" s="45"/>
      <c r="G283" s="45"/>
      <c r="H283" s="45"/>
      <c r="I283" s="45"/>
      <c r="J283" s="45"/>
      <c r="K283" s="45"/>
      <c r="L283" s="31"/>
      <c r="M283" s="31"/>
      <c r="N283" s="82"/>
    </row>
    <row r="284" spans="1:14" ht="12.75" customHeight="1">
      <c r="A284" s="89" t="s">
        <v>246</v>
      </c>
      <c r="B284" s="39"/>
      <c r="C284" s="39"/>
      <c r="D284" s="28"/>
      <c r="E284" s="38"/>
      <c r="F284" s="45"/>
      <c r="G284" s="45"/>
      <c r="H284" s="45"/>
      <c r="I284" s="45"/>
      <c r="J284" s="45"/>
      <c r="K284" s="45"/>
      <c r="L284" s="39"/>
      <c r="M284" s="39"/>
      <c r="N284" s="80"/>
    </row>
    <row r="285" spans="1:14">
      <c r="A285" s="91"/>
      <c r="B285" s="39"/>
      <c r="C285" s="39"/>
      <c r="D285" s="28"/>
      <c r="E285" s="38"/>
      <c r="F285" s="33"/>
      <c r="G285" s="33"/>
      <c r="H285" s="33"/>
      <c r="I285" s="33"/>
      <c r="J285" s="33"/>
      <c r="K285" s="83"/>
      <c r="L285" s="39"/>
      <c r="M285" s="39"/>
      <c r="N285" s="80"/>
    </row>
    <row r="286" spans="1:14">
      <c r="A286" s="91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80"/>
    </row>
    <row r="287" spans="1:14">
      <c r="A287" s="88" t="s">
        <v>288</v>
      </c>
      <c r="B287" s="31"/>
      <c r="C287" s="31"/>
      <c r="D287" s="31"/>
      <c r="E287" s="28"/>
      <c r="F287" s="28"/>
      <c r="G287" s="28"/>
      <c r="H287" s="28"/>
      <c r="I287" s="28"/>
      <c r="J287" s="28"/>
      <c r="K287" s="28"/>
      <c r="L287" s="249"/>
      <c r="M287" s="249"/>
      <c r="N287" s="81"/>
    </row>
    <row r="288" spans="1:14">
      <c r="A288" s="10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185"/>
      <c r="M288" s="185"/>
      <c r="N288" s="81"/>
    </row>
    <row r="289" spans="1:14" ht="12.75" customHeight="1">
      <c r="A289" s="260" t="s">
        <v>322</v>
      </c>
      <c r="B289" s="261"/>
      <c r="C289" s="261"/>
      <c r="D289" s="262"/>
      <c r="E289" s="262"/>
      <c r="F289" s="262"/>
      <c r="G289" s="184"/>
      <c r="H289" s="184"/>
      <c r="I289" s="184"/>
      <c r="J289" s="184"/>
      <c r="K289" s="28"/>
      <c r="L289" s="45"/>
      <c r="M289" s="28"/>
      <c r="N289" s="79"/>
    </row>
    <row r="290" spans="1:14">
      <c r="A290" s="260"/>
      <c r="B290" s="261"/>
      <c r="C290" s="261"/>
      <c r="D290" s="262"/>
      <c r="E290" s="262"/>
      <c r="F290" s="262"/>
      <c r="G290" s="184"/>
      <c r="H290" s="184"/>
      <c r="I290" s="184"/>
      <c r="J290" s="184"/>
      <c r="K290" s="28"/>
      <c r="L290" s="28"/>
      <c r="M290" s="28"/>
      <c r="N290" s="79"/>
    </row>
    <row r="291" spans="1:14" ht="12.75" customHeight="1">
      <c r="A291" s="186"/>
      <c r="B291" s="187"/>
      <c r="C291" s="187"/>
      <c r="D291" s="188"/>
      <c r="E291" s="188"/>
      <c r="F291" s="188"/>
      <c r="G291" s="188"/>
      <c r="H291" s="188"/>
      <c r="I291" s="188"/>
      <c r="J291" s="188"/>
      <c r="K291" s="28"/>
      <c r="L291" s="28"/>
      <c r="M291" s="28"/>
      <c r="N291" s="79"/>
    </row>
    <row r="292" spans="1:14" s="123" customFormat="1">
      <c r="A292" s="87"/>
      <c r="B292" s="28"/>
      <c r="C292" s="28"/>
      <c r="D292" s="28"/>
      <c r="E292" s="28" t="s">
        <v>289</v>
      </c>
      <c r="F292" s="28"/>
      <c r="G292" s="28"/>
      <c r="H292" s="28"/>
      <c r="I292" s="28"/>
      <c r="J292" s="28"/>
      <c r="K292" s="28"/>
      <c r="L292" s="28"/>
      <c r="M292" s="28"/>
      <c r="N292" s="79"/>
    </row>
    <row r="293" spans="1:14">
      <c r="A293" s="87"/>
      <c r="B293" s="28"/>
      <c r="C293" s="28"/>
      <c r="D293" s="28" t="s">
        <v>271</v>
      </c>
      <c r="E293" s="137"/>
      <c r="F293" s="28"/>
      <c r="G293" s="28"/>
      <c r="H293" s="28"/>
      <c r="I293" s="28"/>
      <c r="J293" s="28"/>
      <c r="K293" s="28"/>
      <c r="L293" s="28"/>
      <c r="M293" s="28"/>
      <c r="N293" s="79"/>
    </row>
    <row r="294" spans="1:14">
      <c r="A294" s="87"/>
      <c r="B294" s="28"/>
      <c r="C294" s="28"/>
      <c r="D294" s="28" t="s">
        <v>272</v>
      </c>
      <c r="E294" s="137"/>
      <c r="F294" s="28"/>
      <c r="G294" s="28"/>
      <c r="H294" s="28"/>
      <c r="I294" s="28"/>
      <c r="J294" s="28"/>
      <c r="K294" s="28"/>
      <c r="L294" s="28"/>
      <c r="M294" s="28"/>
      <c r="N294" s="79"/>
    </row>
    <row r="295" spans="1:14">
      <c r="A295" s="87"/>
      <c r="B295" s="28"/>
      <c r="C295" s="28"/>
      <c r="D295" s="28" t="s">
        <v>273</v>
      </c>
      <c r="E295" s="137"/>
      <c r="F295" s="28"/>
      <c r="G295" s="28"/>
      <c r="H295" s="28"/>
      <c r="I295" s="28"/>
      <c r="J295" s="28"/>
      <c r="K295" s="28"/>
      <c r="L295" s="28"/>
      <c r="M295" s="28"/>
      <c r="N295" s="79"/>
    </row>
    <row r="296" spans="1:14">
      <c r="A296" s="87"/>
      <c r="B296" s="28"/>
      <c r="C296" s="28"/>
      <c r="D296" s="28" t="s">
        <v>274</v>
      </c>
      <c r="E296" s="137"/>
      <c r="F296" s="28"/>
      <c r="G296" s="28"/>
      <c r="H296" s="140" t="s">
        <v>324</v>
      </c>
      <c r="I296" s="39"/>
      <c r="J296" s="39"/>
      <c r="K296" s="28"/>
      <c r="L296" s="28" t="s">
        <v>220</v>
      </c>
      <c r="M296" s="28"/>
      <c r="N296" s="79"/>
    </row>
    <row r="297" spans="1:14" ht="12.75" customHeight="1">
      <c r="A297" s="87"/>
      <c r="B297" s="28"/>
      <c r="C297" s="28"/>
      <c r="D297" s="28" t="s">
        <v>275</v>
      </c>
      <c r="E297" s="137"/>
      <c r="F297" s="28"/>
      <c r="G297" s="28"/>
      <c r="H297" s="259" t="str">
        <f>+"Los gasto directos para una gallina en el mes es de $"&amp;VALUE(D300)&amp;"."</f>
        <v>Los gasto directos para una gallina en el mes es de $0.</v>
      </c>
      <c r="I297" s="259"/>
      <c r="J297" s="259"/>
      <c r="K297" s="28"/>
      <c r="L297" s="31"/>
      <c r="M297" s="31"/>
      <c r="N297" s="82"/>
    </row>
    <row r="298" spans="1:14">
      <c r="A298" s="87"/>
      <c r="B298" s="28"/>
      <c r="C298" s="28"/>
      <c r="D298" s="28" t="s">
        <v>276</v>
      </c>
      <c r="E298" s="137"/>
      <c r="F298" s="28"/>
      <c r="G298" s="28"/>
      <c r="H298" s="259"/>
      <c r="I298" s="259"/>
      <c r="J298" s="259"/>
      <c r="K298" s="28"/>
      <c r="L298" s="31"/>
      <c r="M298" s="31"/>
      <c r="N298" s="82"/>
    </row>
    <row r="299" spans="1:14" ht="12.75" customHeight="1">
      <c r="A299" s="87"/>
      <c r="B299" s="28"/>
      <c r="C299" s="28"/>
      <c r="D299" s="28"/>
      <c r="E299" s="28"/>
      <c r="F299" s="28"/>
      <c r="G299" s="28"/>
      <c r="H299" s="259"/>
      <c r="I299" s="259"/>
      <c r="J299" s="259"/>
      <c r="K299" s="28"/>
      <c r="L299" s="31"/>
      <c r="M299" s="31"/>
      <c r="N299" s="82"/>
    </row>
    <row r="300" spans="1:14">
      <c r="A300" s="263" t="s">
        <v>288</v>
      </c>
      <c r="B300" s="264"/>
      <c r="C300" s="28" t="s">
        <v>221</v>
      </c>
      <c r="D300" s="136">
        <f>IF(SUM(E293:E298)=0,,AVERAGE(E293:E298))</f>
        <v>0</v>
      </c>
      <c r="E300" s="93"/>
      <c r="F300" s="33"/>
      <c r="G300" s="33"/>
      <c r="H300" s="259"/>
      <c r="I300" s="259"/>
      <c r="J300" s="259"/>
      <c r="K300" s="28"/>
      <c r="L300" s="31"/>
      <c r="M300" s="31"/>
      <c r="N300" s="82"/>
    </row>
    <row r="301" spans="1:14">
      <c r="A301" s="87"/>
      <c r="B301" s="28"/>
      <c r="C301" s="28"/>
      <c r="D301" s="93"/>
      <c r="E301" s="93"/>
      <c r="F301" s="33"/>
      <c r="G301" s="33"/>
      <c r="H301" s="33"/>
      <c r="I301" s="33"/>
      <c r="J301" s="33"/>
      <c r="K301" s="113"/>
      <c r="L301" s="31"/>
      <c r="M301" s="31"/>
      <c r="N301" s="82"/>
    </row>
    <row r="302" spans="1:14">
      <c r="A302" s="87"/>
      <c r="B302" s="28"/>
      <c r="C302" s="28"/>
      <c r="D302" s="182"/>
      <c r="E302" s="182"/>
      <c r="F302" s="182"/>
      <c r="G302" s="182"/>
      <c r="H302" s="182"/>
      <c r="I302" s="182"/>
      <c r="J302" s="182"/>
      <c r="K302" s="48"/>
      <c r="L302" s="31"/>
      <c r="M302" s="31"/>
      <c r="N302" s="82"/>
    </row>
    <row r="303" spans="1:14">
      <c r="A303" s="47"/>
      <c r="B303" s="28"/>
      <c r="C303" s="28"/>
      <c r="D303" s="28"/>
      <c r="E303" s="28"/>
      <c r="F303" s="45"/>
      <c r="G303" s="45"/>
      <c r="H303" s="45"/>
      <c r="I303" s="45"/>
      <c r="J303" s="45"/>
      <c r="K303" s="45"/>
      <c r="L303" s="28"/>
      <c r="M303" s="28"/>
      <c r="N303" s="79"/>
    </row>
    <row r="304" spans="1:14" ht="12.75" customHeight="1">
      <c r="A304" s="89" t="s">
        <v>246</v>
      </c>
      <c r="B304" s="39"/>
      <c r="C304" s="39"/>
      <c r="D304" s="28"/>
      <c r="E304" s="38"/>
      <c r="F304" s="45"/>
      <c r="G304" s="45"/>
      <c r="H304" s="45"/>
      <c r="I304" s="45"/>
      <c r="J304" s="45"/>
      <c r="K304" s="45"/>
      <c r="L304" s="39"/>
      <c r="M304" s="39"/>
      <c r="N304" s="80"/>
    </row>
    <row r="305" spans="1:14">
      <c r="A305" s="91"/>
      <c r="B305" s="39"/>
      <c r="C305" s="39"/>
      <c r="D305" s="28"/>
      <c r="E305" s="38"/>
      <c r="F305" s="33"/>
      <c r="G305" s="33"/>
      <c r="H305" s="33"/>
      <c r="I305" s="33"/>
      <c r="J305" s="33"/>
      <c r="K305" s="83"/>
      <c r="L305" s="39"/>
      <c r="M305" s="39"/>
      <c r="N305" s="80"/>
    </row>
    <row r="306" spans="1:14">
      <c r="A306" s="91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80"/>
    </row>
    <row r="307" spans="1:14">
      <c r="A307" s="88" t="s">
        <v>290</v>
      </c>
      <c r="B307" s="31"/>
      <c r="C307" s="31"/>
      <c r="D307" s="31"/>
      <c r="E307" s="28"/>
      <c r="F307" s="28"/>
      <c r="G307" s="28"/>
      <c r="H307" s="28"/>
      <c r="I307" s="28"/>
      <c r="J307" s="28"/>
      <c r="K307" s="28"/>
      <c r="L307" s="249"/>
      <c r="M307" s="249"/>
      <c r="N307" s="81"/>
    </row>
    <row r="308" spans="1:14">
      <c r="A308" s="10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185"/>
      <c r="M308" s="185"/>
      <c r="N308" s="81"/>
    </row>
    <row r="309" spans="1:14" ht="12.75" customHeight="1">
      <c r="A309" s="260" t="s">
        <v>323</v>
      </c>
      <c r="B309" s="261"/>
      <c r="C309" s="261"/>
      <c r="D309" s="262"/>
      <c r="E309" s="262"/>
      <c r="F309" s="262"/>
      <c r="G309" s="184"/>
      <c r="H309" s="184"/>
      <c r="I309" s="184"/>
      <c r="J309" s="184"/>
      <c r="K309" s="28"/>
      <c r="L309" s="28"/>
      <c r="M309" s="28"/>
      <c r="N309" s="79"/>
    </row>
    <row r="310" spans="1:14">
      <c r="A310" s="260"/>
      <c r="B310" s="261"/>
      <c r="C310" s="261"/>
      <c r="D310" s="262"/>
      <c r="E310" s="262"/>
      <c r="F310" s="262"/>
      <c r="G310" s="184"/>
      <c r="H310" s="184"/>
      <c r="I310" s="184"/>
      <c r="J310" s="184"/>
      <c r="K310" s="28"/>
      <c r="L310" s="28"/>
      <c r="M310" s="28"/>
      <c r="N310" s="79"/>
    </row>
    <row r="311" spans="1:14">
      <c r="A311" s="186"/>
      <c r="B311" s="187"/>
      <c r="C311" s="187"/>
      <c r="D311" s="188"/>
      <c r="E311" s="188"/>
      <c r="F311" s="188"/>
      <c r="G311" s="188"/>
      <c r="H311" s="188"/>
      <c r="I311" s="188"/>
      <c r="J311" s="188"/>
      <c r="K311" s="28"/>
      <c r="L311" s="28"/>
      <c r="M311" s="28"/>
      <c r="N311" s="79"/>
    </row>
    <row r="312" spans="1:14">
      <c r="A312" s="87"/>
      <c r="B312" s="28"/>
      <c r="C312" s="28"/>
      <c r="D312" s="28"/>
      <c r="E312" s="28" t="s">
        <v>291</v>
      </c>
      <c r="F312" s="28"/>
      <c r="G312" s="28"/>
      <c r="H312" s="28"/>
      <c r="I312" s="28"/>
      <c r="J312" s="28"/>
      <c r="K312" s="28"/>
      <c r="L312" s="28"/>
      <c r="M312" s="28"/>
      <c r="N312" s="79"/>
    </row>
    <row r="313" spans="1:14">
      <c r="A313" s="87"/>
      <c r="B313" s="28"/>
      <c r="C313" s="28"/>
      <c r="D313" s="28" t="s">
        <v>271</v>
      </c>
      <c r="E313" s="137"/>
      <c r="F313" s="28"/>
      <c r="G313" s="28"/>
      <c r="H313" s="28"/>
      <c r="I313" s="28"/>
      <c r="J313" s="28"/>
      <c r="K313" s="28"/>
      <c r="L313" s="28"/>
      <c r="M313" s="28"/>
      <c r="N313" s="79"/>
    </row>
    <row r="314" spans="1:14">
      <c r="A314" s="87"/>
      <c r="B314" s="28"/>
      <c r="C314" s="28"/>
      <c r="D314" s="28" t="s">
        <v>272</v>
      </c>
      <c r="E314" s="137"/>
      <c r="F314" s="28"/>
      <c r="G314" s="28"/>
      <c r="H314" s="28"/>
      <c r="I314" s="28"/>
      <c r="J314" s="28"/>
      <c r="K314" s="28"/>
      <c r="L314" s="28" t="s">
        <v>220</v>
      </c>
      <c r="M314" s="28"/>
      <c r="N314" s="79"/>
    </row>
    <row r="315" spans="1:14" ht="12.75" customHeight="1">
      <c r="A315" s="87"/>
      <c r="B315" s="28"/>
      <c r="C315" s="28"/>
      <c r="D315" s="28" t="s">
        <v>273</v>
      </c>
      <c r="E315" s="137"/>
      <c r="F315" s="28"/>
      <c r="G315" s="28"/>
      <c r="H315" s="28"/>
      <c r="I315" s="28"/>
      <c r="J315" s="28"/>
      <c r="K315" s="28"/>
      <c r="L315" s="31"/>
      <c r="M315" s="31"/>
      <c r="N315" s="82"/>
    </row>
    <row r="316" spans="1:14">
      <c r="A316" s="87"/>
      <c r="B316" s="28"/>
      <c r="C316" s="28"/>
      <c r="D316" s="28" t="s">
        <v>274</v>
      </c>
      <c r="E316" s="137"/>
      <c r="F316" s="28"/>
      <c r="G316" s="28"/>
      <c r="H316" s="140" t="s">
        <v>324</v>
      </c>
      <c r="I316" s="39"/>
      <c r="J316" s="39"/>
      <c r="K316" s="28"/>
      <c r="L316" s="31"/>
      <c r="M316" s="31"/>
      <c r="N316" s="82"/>
    </row>
    <row r="317" spans="1:14" ht="12.75" customHeight="1">
      <c r="A317" s="87"/>
      <c r="B317" s="28"/>
      <c r="C317" s="28"/>
      <c r="D317" s="28" t="s">
        <v>275</v>
      </c>
      <c r="E317" s="137"/>
      <c r="F317" s="28"/>
      <c r="G317" s="28"/>
      <c r="H317" s="259" t="str">
        <f>+"Los sueldos y prestaciones para una gallina en el mes es de $"&amp;VALUE(D320)&amp;"."</f>
        <v>Los sueldos y prestaciones para una gallina en el mes es de $0.</v>
      </c>
      <c r="I317" s="259"/>
      <c r="J317" s="259"/>
      <c r="K317" s="28"/>
      <c r="L317" s="31"/>
      <c r="M317" s="31"/>
      <c r="N317" s="82"/>
    </row>
    <row r="318" spans="1:14">
      <c r="A318" s="87"/>
      <c r="B318" s="28"/>
      <c r="C318" s="28"/>
      <c r="D318" s="28" t="s">
        <v>276</v>
      </c>
      <c r="E318" s="137"/>
      <c r="F318" s="28"/>
      <c r="G318" s="28"/>
      <c r="H318" s="259"/>
      <c r="I318" s="259"/>
      <c r="J318" s="259"/>
      <c r="K318" s="28"/>
      <c r="L318" s="31"/>
      <c r="M318" s="31"/>
      <c r="N318" s="82"/>
    </row>
    <row r="319" spans="1:14">
      <c r="A319" s="87"/>
      <c r="B319" s="28"/>
      <c r="C319" s="28"/>
      <c r="D319" s="28"/>
      <c r="E319" s="28"/>
      <c r="F319" s="28"/>
      <c r="G319" s="28"/>
      <c r="H319" s="259"/>
      <c r="I319" s="259"/>
      <c r="J319" s="259"/>
      <c r="K319" s="28"/>
      <c r="L319" s="31"/>
      <c r="M319" s="31"/>
      <c r="N319" s="82"/>
    </row>
    <row r="320" spans="1:14">
      <c r="A320" s="263" t="s">
        <v>290</v>
      </c>
      <c r="B320" s="264"/>
      <c r="C320" s="28" t="s">
        <v>221</v>
      </c>
      <c r="D320" s="136">
        <f>IF(SUM(E313:E318)=0,,AVERAGE(E313:E318))</f>
        <v>0</v>
      </c>
      <c r="E320" s="93"/>
      <c r="F320" s="33"/>
      <c r="G320" s="33"/>
      <c r="H320" s="259"/>
      <c r="I320" s="259"/>
      <c r="J320" s="259"/>
      <c r="K320" s="28"/>
      <c r="L320" s="31"/>
      <c r="M320" s="31"/>
      <c r="N320" s="82"/>
    </row>
    <row r="321" spans="1:14" ht="12.75" customHeight="1">
      <c r="A321" s="116"/>
      <c r="B321" s="93"/>
      <c r="C321" s="28"/>
      <c r="D321" s="93"/>
      <c r="E321" s="93"/>
      <c r="F321" s="33"/>
      <c r="G321" s="33"/>
      <c r="H321" s="33"/>
      <c r="I321" s="33"/>
      <c r="J321" s="33"/>
      <c r="K321" s="113"/>
      <c r="L321" s="28"/>
      <c r="M321" s="28"/>
      <c r="N321" s="79"/>
    </row>
    <row r="322" spans="1:14">
      <c r="A322" s="87"/>
      <c r="B322" s="28"/>
      <c r="C322" s="28"/>
      <c r="D322" s="182"/>
      <c r="E322" s="182"/>
      <c r="F322" s="182"/>
      <c r="G322" s="182"/>
      <c r="H322" s="182"/>
      <c r="I322" s="182"/>
      <c r="J322" s="182"/>
      <c r="K322" s="48"/>
      <c r="L322" s="28"/>
      <c r="M322" s="28"/>
      <c r="N322" s="79"/>
    </row>
    <row r="323" spans="1:14">
      <c r="A323" s="47"/>
      <c r="B323" s="28"/>
      <c r="C323" s="28"/>
      <c r="D323" s="28"/>
      <c r="E323" s="28"/>
      <c r="F323" s="45"/>
      <c r="G323" s="45"/>
      <c r="H323" s="45"/>
      <c r="I323" s="45"/>
      <c r="J323" s="45"/>
      <c r="K323" s="45"/>
      <c r="L323" s="28"/>
      <c r="M323" s="28"/>
      <c r="N323" s="79"/>
    </row>
    <row r="324" spans="1:14">
      <c r="A324" s="89" t="s">
        <v>246</v>
      </c>
      <c r="B324" s="39"/>
      <c r="C324" s="39"/>
      <c r="D324" s="28"/>
      <c r="E324" s="38"/>
      <c r="F324" s="45"/>
      <c r="G324" s="45"/>
      <c r="H324" s="45"/>
      <c r="I324" s="45"/>
      <c r="J324" s="45"/>
      <c r="K324" s="45"/>
      <c r="L324" s="39"/>
      <c r="M324" s="39"/>
      <c r="N324" s="80"/>
    </row>
    <row r="325" spans="1:14">
      <c r="A325" s="91"/>
      <c r="B325" s="39"/>
      <c r="C325" s="39"/>
      <c r="D325" s="28"/>
      <c r="E325" s="38"/>
      <c r="F325" s="33"/>
      <c r="G325" s="33"/>
      <c r="H325" s="33"/>
      <c r="I325" s="33"/>
      <c r="J325" s="33"/>
      <c r="K325" s="83"/>
      <c r="L325" s="39"/>
      <c r="M325" s="39"/>
      <c r="N325" s="80"/>
    </row>
    <row r="326" spans="1:14">
      <c r="A326" s="91"/>
      <c r="B326" s="39"/>
      <c r="C326" s="39"/>
      <c r="D326" s="28"/>
      <c r="E326" s="38"/>
      <c r="F326" s="33"/>
      <c r="G326" s="33"/>
      <c r="H326" s="33"/>
      <c r="I326" s="33"/>
      <c r="J326" s="33"/>
      <c r="K326" s="83"/>
      <c r="L326" s="39"/>
      <c r="M326" s="39"/>
      <c r="N326" s="80"/>
    </row>
    <row r="327" spans="1:14" ht="15">
      <c r="A327" s="250" t="s">
        <v>304</v>
      </c>
      <c r="B327" s="251"/>
      <c r="C327" s="251"/>
      <c r="D327" s="251"/>
      <c r="E327" s="251"/>
      <c r="F327" s="251"/>
      <c r="G327" s="251"/>
      <c r="H327" s="251"/>
      <c r="I327" s="251"/>
      <c r="J327" s="251"/>
      <c r="K327" s="251"/>
      <c r="L327" s="251"/>
      <c r="M327" s="251"/>
      <c r="N327" s="252"/>
    </row>
    <row r="328" spans="1:14">
      <c r="A328" s="124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127"/>
    </row>
    <row r="329" spans="1:14">
      <c r="A329" s="88" t="s">
        <v>267</v>
      </c>
      <c r="B329" s="31"/>
      <c r="C329" s="31"/>
      <c r="D329" s="31"/>
      <c r="E329" s="28"/>
      <c r="F329" s="28"/>
      <c r="G329" s="28"/>
      <c r="H329" s="28"/>
      <c r="I329" s="28"/>
      <c r="J329" s="28"/>
      <c r="K329" s="28"/>
      <c r="L329" s="249"/>
      <c r="M329" s="249"/>
      <c r="N329" s="81"/>
    </row>
    <row r="330" spans="1:14">
      <c r="A330" s="10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185"/>
      <c r="M330" s="185"/>
      <c r="N330" s="81"/>
    </row>
    <row r="331" spans="1:14">
      <c r="A331" s="246"/>
      <c r="B331" s="247"/>
      <c r="C331" s="247"/>
      <c r="D331" s="248"/>
      <c r="E331" s="248"/>
      <c r="F331" s="248"/>
      <c r="G331" s="188"/>
      <c r="H331" s="188"/>
      <c r="I331" s="188"/>
      <c r="J331" s="188"/>
      <c r="K331" s="28"/>
      <c r="L331" s="45"/>
      <c r="M331" s="28"/>
      <c r="N331" s="79"/>
    </row>
    <row r="332" spans="1:14">
      <c r="A332" s="246"/>
      <c r="B332" s="247"/>
      <c r="C332" s="247"/>
      <c r="D332" s="248"/>
      <c r="E332" s="248"/>
      <c r="F332" s="248"/>
      <c r="G332" s="188"/>
      <c r="H332" s="188"/>
      <c r="I332" s="188"/>
      <c r="J332" s="188"/>
      <c r="K332" s="28"/>
      <c r="L332" s="28"/>
      <c r="M332" s="28"/>
      <c r="N332" s="79"/>
    </row>
    <row r="333" spans="1:14" ht="12.75" customHeight="1">
      <c r="A333" s="186"/>
      <c r="B333" s="187"/>
      <c r="C333" s="187"/>
      <c r="D333" s="188"/>
      <c r="E333" s="188"/>
      <c r="F333" s="188"/>
      <c r="G333" s="188"/>
      <c r="H333" s="188"/>
      <c r="I333" s="188"/>
      <c r="J333" s="188"/>
      <c r="K333" s="28"/>
      <c r="L333" s="28"/>
      <c r="M333" s="28"/>
      <c r="N333" s="79"/>
    </row>
    <row r="334" spans="1:14">
      <c r="A334" s="87"/>
      <c r="B334" s="28"/>
      <c r="C334" s="28"/>
      <c r="D334" s="28"/>
      <c r="E334" s="28" t="s">
        <v>267</v>
      </c>
      <c r="F334" s="28"/>
      <c r="G334" s="28"/>
      <c r="H334" s="28"/>
      <c r="I334" s="28"/>
      <c r="J334" s="28"/>
      <c r="K334" s="28"/>
      <c r="L334" s="28"/>
      <c r="M334" s="28"/>
      <c r="N334" s="79"/>
    </row>
    <row r="335" spans="1:14" ht="12.75" customHeight="1">
      <c r="A335" s="87"/>
      <c r="B335" s="28"/>
      <c r="C335" s="28"/>
      <c r="D335" s="28" t="s">
        <v>271</v>
      </c>
      <c r="E335" s="139"/>
      <c r="F335" s="28"/>
      <c r="G335" s="28"/>
      <c r="H335" s="28"/>
      <c r="I335" s="28"/>
      <c r="J335" s="28"/>
      <c r="K335" s="28"/>
      <c r="L335" s="28"/>
      <c r="M335" s="28"/>
      <c r="N335" s="79"/>
    </row>
    <row r="336" spans="1:14">
      <c r="A336" s="87"/>
      <c r="B336" s="28"/>
      <c r="C336" s="28"/>
      <c r="D336" s="28" t="s">
        <v>272</v>
      </c>
      <c r="E336" s="139"/>
      <c r="F336" s="28"/>
      <c r="G336" s="28"/>
      <c r="H336" s="28"/>
      <c r="I336" s="28"/>
      <c r="J336" s="28"/>
      <c r="K336" s="28"/>
      <c r="L336" s="28" t="s">
        <v>220</v>
      </c>
      <c r="M336" s="28"/>
      <c r="N336" s="79"/>
    </row>
    <row r="337" spans="1:14">
      <c r="A337" s="87"/>
      <c r="B337" s="28"/>
      <c r="C337" s="28"/>
      <c r="D337" s="28" t="s">
        <v>273</v>
      </c>
      <c r="E337" s="139"/>
      <c r="F337" s="28"/>
      <c r="G337" s="28"/>
      <c r="H337" s="28"/>
      <c r="I337" s="28"/>
      <c r="J337" s="28"/>
      <c r="K337" s="28"/>
      <c r="L337" s="31"/>
      <c r="M337" s="31"/>
      <c r="N337" s="82"/>
    </row>
    <row r="338" spans="1:14">
      <c r="A338" s="87"/>
      <c r="B338" s="28"/>
      <c r="C338" s="28"/>
      <c r="D338" s="28" t="s">
        <v>274</v>
      </c>
      <c r="E338" s="139"/>
      <c r="F338" s="28"/>
      <c r="G338" s="28"/>
      <c r="H338" s="140" t="s">
        <v>324</v>
      </c>
      <c r="I338" s="39"/>
      <c r="J338" s="39"/>
      <c r="K338" s="28"/>
      <c r="L338" s="31"/>
      <c r="M338" s="31"/>
      <c r="N338" s="82"/>
    </row>
    <row r="339" spans="1:14" ht="12.75" customHeight="1">
      <c r="A339" s="87"/>
      <c r="B339" s="28"/>
      <c r="C339" s="28"/>
      <c r="D339" s="28" t="s">
        <v>275</v>
      </c>
      <c r="E339" s="139"/>
      <c r="F339" s="28"/>
      <c r="G339" s="28"/>
      <c r="H339" s="259" t="str">
        <f>+"El costo de la gallina al momento de inicar con la postura es de $"&amp;VALUE(D342)&amp;" KG."</f>
        <v>El costo de la gallina al momento de inicar con la postura es de $0 KG.</v>
      </c>
      <c r="I339" s="259"/>
      <c r="J339" s="259"/>
      <c r="K339" s="28"/>
      <c r="L339" s="31"/>
      <c r="M339" s="31"/>
      <c r="N339" s="82"/>
    </row>
    <row r="340" spans="1:14">
      <c r="A340" s="87"/>
      <c r="B340" s="28"/>
      <c r="C340" s="28"/>
      <c r="D340" s="28" t="s">
        <v>276</v>
      </c>
      <c r="E340" s="139"/>
      <c r="F340" s="28"/>
      <c r="G340" s="28"/>
      <c r="H340" s="259"/>
      <c r="I340" s="259"/>
      <c r="J340" s="259"/>
      <c r="K340" s="28"/>
      <c r="L340" s="31"/>
      <c r="M340" s="31"/>
      <c r="N340" s="82"/>
    </row>
    <row r="341" spans="1:14" ht="12.75" customHeight="1">
      <c r="A341" s="87"/>
      <c r="B341" s="28"/>
      <c r="C341" s="28"/>
      <c r="D341" s="28"/>
      <c r="E341" s="28"/>
      <c r="F341" s="28"/>
      <c r="G341" s="28"/>
      <c r="H341" s="259"/>
      <c r="I341" s="259"/>
      <c r="J341" s="259"/>
      <c r="K341" s="28"/>
      <c r="L341" s="31"/>
      <c r="M341" s="31"/>
      <c r="N341" s="82"/>
    </row>
    <row r="342" spans="1:14">
      <c r="A342" s="87" t="s">
        <v>307</v>
      </c>
      <c r="B342" s="28"/>
      <c r="C342" s="28" t="s">
        <v>221</v>
      </c>
      <c r="D342" s="136">
        <f>IF(SUM(E335:E340)=0,,AVERAGE(E335:E340))</f>
        <v>0</v>
      </c>
      <c r="E342" s="93"/>
      <c r="F342" s="33"/>
      <c r="G342" s="33"/>
      <c r="H342" s="259"/>
      <c r="I342" s="259"/>
      <c r="J342" s="259"/>
      <c r="K342" s="104"/>
      <c r="L342" s="31"/>
      <c r="M342" s="31"/>
      <c r="N342" s="82"/>
    </row>
    <row r="343" spans="1:14">
      <c r="A343" s="87"/>
      <c r="B343" s="28"/>
      <c r="C343" s="28"/>
      <c r="D343" s="93"/>
      <c r="E343" s="93"/>
      <c r="F343" s="33"/>
      <c r="G343" s="33"/>
      <c r="H343" s="33"/>
      <c r="I343" s="33"/>
      <c r="J343" s="33"/>
      <c r="K343" s="113"/>
      <c r="L343" s="28"/>
      <c r="M343" s="28"/>
      <c r="N343" s="79"/>
    </row>
    <row r="344" spans="1:14">
      <c r="A344" s="87"/>
      <c r="B344" s="28"/>
      <c r="C344" s="28"/>
      <c r="D344" s="182"/>
      <c r="E344" s="182"/>
      <c r="F344" s="182"/>
      <c r="G344" s="182"/>
      <c r="H344" s="182"/>
      <c r="I344" s="182"/>
      <c r="J344" s="182"/>
      <c r="K344" s="48"/>
      <c r="L344" s="28"/>
      <c r="M344" s="28"/>
      <c r="N344" s="79"/>
    </row>
    <row r="345" spans="1:14">
      <c r="A345" s="87"/>
      <c r="B345" s="28"/>
      <c r="C345" s="28"/>
      <c r="D345" s="28"/>
      <c r="E345" s="28"/>
      <c r="F345" s="33"/>
      <c r="G345" s="33"/>
      <c r="H345" s="33"/>
      <c r="I345" s="33"/>
      <c r="J345" s="33"/>
      <c r="K345" s="28"/>
      <c r="L345" s="28"/>
      <c r="M345" s="28"/>
      <c r="N345" s="79"/>
    </row>
    <row r="346" spans="1:14">
      <c r="A346" s="89" t="s">
        <v>246</v>
      </c>
      <c r="B346" s="28"/>
      <c r="C346" s="28"/>
      <c r="D346" s="28"/>
      <c r="E346" s="38"/>
      <c r="F346" s="33"/>
      <c r="G346" s="33"/>
      <c r="H346" s="33"/>
      <c r="I346" s="33"/>
      <c r="J346" s="33"/>
      <c r="K346" s="83"/>
      <c r="L346" s="28"/>
      <c r="M346" s="28"/>
      <c r="N346" s="79"/>
    </row>
    <row r="347" spans="1:14">
      <c r="A347" s="91"/>
      <c r="B347" s="39"/>
      <c r="C347" s="39"/>
      <c r="D347" s="39"/>
      <c r="E347" s="38"/>
      <c r="F347" s="33"/>
      <c r="G347" s="33"/>
      <c r="H347" s="33"/>
      <c r="I347" s="33"/>
      <c r="J347" s="33"/>
      <c r="K347" s="36"/>
      <c r="L347" s="39"/>
      <c r="M347" s="39"/>
      <c r="N347" s="80"/>
    </row>
    <row r="348" spans="1:14">
      <c r="A348" s="91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80"/>
    </row>
    <row r="349" spans="1:14">
      <c r="A349" s="88" t="s">
        <v>282</v>
      </c>
      <c r="B349" s="31"/>
      <c r="C349" s="31"/>
      <c r="D349" s="31"/>
      <c r="E349" s="28"/>
      <c r="F349" s="28"/>
      <c r="G349" s="28"/>
      <c r="H349" s="28"/>
      <c r="I349" s="28"/>
      <c r="J349" s="28"/>
      <c r="K349" s="28"/>
      <c r="L349" s="28"/>
      <c r="M349" s="28"/>
      <c r="N349" s="79"/>
    </row>
    <row r="350" spans="1:14">
      <c r="A350" s="10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79"/>
    </row>
    <row r="351" spans="1:14" ht="12.75" customHeight="1">
      <c r="A351" s="246" t="s">
        <v>315</v>
      </c>
      <c r="B351" s="247"/>
      <c r="C351" s="247"/>
      <c r="D351" s="248"/>
      <c r="E351" s="248"/>
      <c r="F351" s="248"/>
      <c r="G351" s="188"/>
      <c r="H351" s="188"/>
      <c r="I351" s="188"/>
      <c r="J351" s="188"/>
      <c r="K351" s="28"/>
      <c r="L351" s="28"/>
      <c r="M351" s="28"/>
      <c r="N351" s="79"/>
    </row>
    <row r="352" spans="1:14">
      <c r="A352" s="246"/>
      <c r="B352" s="247"/>
      <c r="C352" s="247"/>
      <c r="D352" s="248"/>
      <c r="E352" s="248"/>
      <c r="F352" s="248"/>
      <c r="G352" s="188"/>
      <c r="H352" s="188"/>
      <c r="I352" s="188"/>
      <c r="J352" s="188"/>
      <c r="K352" s="28"/>
      <c r="L352" s="28"/>
      <c r="M352" s="28"/>
      <c r="N352" s="79"/>
    </row>
    <row r="353" spans="1:14" ht="12.75" customHeight="1">
      <c r="A353" s="186"/>
      <c r="B353" s="187"/>
      <c r="C353" s="187"/>
      <c r="D353" s="188"/>
      <c r="E353" s="188"/>
      <c r="F353" s="188"/>
      <c r="G353" s="188"/>
      <c r="H353" s="188"/>
      <c r="I353" s="188"/>
      <c r="J353" s="188"/>
      <c r="K353" s="28"/>
      <c r="L353" s="28"/>
      <c r="M353" s="28"/>
      <c r="N353" s="79"/>
    </row>
    <row r="354" spans="1:14">
      <c r="A354" s="87"/>
      <c r="B354" s="28"/>
      <c r="C354" s="28"/>
      <c r="D354" s="28"/>
      <c r="E354" s="138" t="s">
        <v>281</v>
      </c>
      <c r="F354" s="28"/>
      <c r="G354" s="28"/>
      <c r="H354" s="28"/>
      <c r="I354" s="28"/>
      <c r="J354" s="28"/>
      <c r="K354" s="28"/>
      <c r="L354" s="28"/>
      <c r="M354" s="28"/>
      <c r="N354" s="79"/>
    </row>
    <row r="355" spans="1:14" ht="12.75" customHeight="1">
      <c r="A355" s="87"/>
      <c r="B355" s="28"/>
      <c r="C355" s="28"/>
      <c r="D355" s="28" t="s">
        <v>271</v>
      </c>
      <c r="E355" s="160"/>
      <c r="F355" s="28"/>
      <c r="G355" s="28"/>
      <c r="H355" s="28"/>
      <c r="I355" s="28"/>
      <c r="J355" s="28"/>
      <c r="K355" s="28"/>
      <c r="L355" s="28"/>
      <c r="M355" s="28"/>
      <c r="N355" s="79"/>
    </row>
    <row r="356" spans="1:14">
      <c r="A356" s="87"/>
      <c r="B356" s="28"/>
      <c r="C356" s="28"/>
      <c r="D356" s="28" t="s">
        <v>272</v>
      </c>
      <c r="E356" s="160"/>
      <c r="F356" s="28"/>
      <c r="G356" s="28"/>
      <c r="H356" s="28"/>
      <c r="I356" s="28"/>
      <c r="J356" s="28"/>
      <c r="K356" s="28"/>
      <c r="L356" s="28"/>
      <c r="M356" s="28"/>
      <c r="N356" s="79"/>
    </row>
    <row r="357" spans="1:14">
      <c r="A357" s="87"/>
      <c r="B357" s="28"/>
      <c r="C357" s="28"/>
      <c r="D357" s="28" t="s">
        <v>273</v>
      </c>
      <c r="E357" s="160"/>
      <c r="F357" s="28"/>
      <c r="G357" s="28"/>
      <c r="H357" s="28"/>
      <c r="I357" s="28"/>
      <c r="J357" s="28"/>
      <c r="K357" s="28"/>
      <c r="L357" s="28"/>
      <c r="M357" s="28"/>
      <c r="N357" s="79"/>
    </row>
    <row r="358" spans="1:14">
      <c r="A358" s="87"/>
      <c r="B358" s="28"/>
      <c r="C358" s="28"/>
      <c r="D358" s="28" t="s">
        <v>274</v>
      </c>
      <c r="E358" s="160"/>
      <c r="F358" s="28"/>
      <c r="G358" s="28"/>
      <c r="H358" s="140" t="s">
        <v>324</v>
      </c>
      <c r="I358" s="39"/>
      <c r="J358" s="39"/>
      <c r="K358" s="28"/>
      <c r="L358" s="28" t="s">
        <v>220</v>
      </c>
      <c r="M358" s="28"/>
      <c r="N358" s="79"/>
    </row>
    <row r="359" spans="1:14" ht="12.75" customHeight="1">
      <c r="A359" s="87"/>
      <c r="B359" s="28"/>
      <c r="C359" s="28"/>
      <c r="D359" s="28" t="s">
        <v>275</v>
      </c>
      <c r="E359" s="160"/>
      <c r="F359" s="28"/>
      <c r="G359" s="28"/>
      <c r="H359" s="259" t="str">
        <f>+"Los kilos de alimento que consumío una pollita en el mes fue "&amp;VALUE(D362)&amp;" KG."</f>
        <v>Los kilos de alimento que consumío una pollita en el mes fue 0 KG.</v>
      </c>
      <c r="I359" s="259"/>
      <c r="J359" s="259"/>
      <c r="K359" s="28"/>
      <c r="L359" s="31"/>
      <c r="M359" s="31"/>
      <c r="N359" s="82"/>
    </row>
    <row r="360" spans="1:14">
      <c r="A360" s="87"/>
      <c r="B360" s="28"/>
      <c r="C360" s="28"/>
      <c r="D360" s="28" t="s">
        <v>276</v>
      </c>
      <c r="E360" s="160"/>
      <c r="F360" s="28"/>
      <c r="G360" s="28"/>
      <c r="H360" s="259"/>
      <c r="I360" s="259"/>
      <c r="J360" s="259"/>
      <c r="K360" s="28"/>
      <c r="L360" s="31"/>
      <c r="M360" s="31"/>
      <c r="N360" s="82"/>
    </row>
    <row r="361" spans="1:14" ht="12.75" customHeight="1">
      <c r="A361" s="87"/>
      <c r="B361" s="28"/>
      <c r="C361" s="28"/>
      <c r="D361" s="28"/>
      <c r="E361" s="28"/>
      <c r="F361" s="28"/>
      <c r="G361" s="28"/>
      <c r="H361" s="259"/>
      <c r="I361" s="259"/>
      <c r="J361" s="259"/>
      <c r="K361" s="28"/>
      <c r="L361" s="31"/>
      <c r="M361" s="31"/>
      <c r="N361" s="82"/>
    </row>
    <row r="362" spans="1:14">
      <c r="A362" s="263" t="s">
        <v>282</v>
      </c>
      <c r="B362" s="264"/>
      <c r="C362" s="28" t="s">
        <v>221</v>
      </c>
      <c r="D362" s="135">
        <f>IF(SUM(E355:E360)=0,,AVERAGE(E355:E360))</f>
        <v>0</v>
      </c>
      <c r="E362" s="93"/>
      <c r="F362" s="93"/>
      <c r="G362" s="93"/>
      <c r="H362" s="259"/>
      <c r="I362" s="259"/>
      <c r="J362" s="259"/>
      <c r="K362" s="45"/>
      <c r="L362" s="31"/>
      <c r="M362" s="31"/>
      <c r="N362" s="82"/>
    </row>
    <row r="363" spans="1:14">
      <c r="A363" s="87"/>
      <c r="B363" s="28"/>
      <c r="C363" s="28"/>
      <c r="D363" s="93"/>
      <c r="E363" s="93"/>
      <c r="F363" s="111"/>
      <c r="G363" s="111"/>
      <c r="H363" s="111"/>
      <c r="I363" s="111"/>
      <c r="J363" s="111"/>
      <c r="K363" s="96"/>
      <c r="L363" s="31"/>
      <c r="M363" s="31"/>
      <c r="N363" s="82"/>
    </row>
    <row r="364" spans="1:14">
      <c r="A364" s="87"/>
      <c r="B364" s="28"/>
      <c r="C364" s="28"/>
      <c r="D364" s="182"/>
      <c r="E364" s="182"/>
      <c r="F364" s="182"/>
      <c r="G364" s="182"/>
      <c r="H364" s="182"/>
      <c r="I364" s="182"/>
      <c r="J364" s="182"/>
      <c r="K364" s="48"/>
      <c r="L364" s="31"/>
      <c r="M364" s="31"/>
      <c r="N364" s="82"/>
    </row>
    <row r="365" spans="1:14">
      <c r="A365" s="47"/>
      <c r="B365" s="28"/>
      <c r="C365" s="28"/>
      <c r="D365" s="28"/>
      <c r="E365" s="28"/>
      <c r="F365" s="33"/>
      <c r="G365" s="33"/>
      <c r="H365" s="33"/>
      <c r="I365" s="33"/>
      <c r="J365" s="33"/>
      <c r="K365" s="28"/>
      <c r="L365" s="28"/>
      <c r="M365" s="28"/>
      <c r="N365" s="79"/>
    </row>
    <row r="366" spans="1:14">
      <c r="A366" s="89" t="s">
        <v>246</v>
      </c>
      <c r="B366" s="39"/>
      <c r="C366" s="39"/>
      <c r="D366" s="28"/>
      <c r="E366" s="38"/>
      <c r="F366" s="33"/>
      <c r="G366" s="33"/>
      <c r="H366" s="33"/>
      <c r="I366" s="33"/>
      <c r="J366" s="33"/>
      <c r="K366" s="45"/>
      <c r="L366" s="39"/>
      <c r="M366" s="39"/>
      <c r="N366" s="80"/>
    </row>
    <row r="367" spans="1:14">
      <c r="A367" s="89"/>
      <c r="B367" s="39"/>
      <c r="C367" s="39"/>
      <c r="D367" s="28"/>
      <c r="E367" s="38"/>
      <c r="F367" s="33"/>
      <c r="G367" s="33"/>
      <c r="H367" s="33"/>
      <c r="I367" s="33"/>
      <c r="J367" s="33"/>
      <c r="K367" s="45"/>
      <c r="L367" s="39"/>
      <c r="M367" s="39"/>
      <c r="N367" s="80"/>
    </row>
    <row r="368" spans="1:14">
      <c r="A368" s="91"/>
      <c r="B368" s="39"/>
      <c r="C368" s="39"/>
      <c r="D368" s="28"/>
      <c r="E368" s="38"/>
      <c r="F368" s="33"/>
      <c r="G368" s="33"/>
      <c r="H368" s="33"/>
      <c r="I368" s="33"/>
      <c r="J368" s="33"/>
      <c r="K368" s="83"/>
      <c r="L368" s="39"/>
      <c r="M368" s="39"/>
      <c r="N368" s="80"/>
    </row>
    <row r="369" spans="1:14">
      <c r="A369" s="88" t="s">
        <v>292</v>
      </c>
      <c r="B369" s="31"/>
      <c r="C369" s="31"/>
      <c r="D369" s="31"/>
      <c r="E369" s="28"/>
      <c r="F369" s="28"/>
      <c r="G369" s="28"/>
      <c r="H369" s="28"/>
      <c r="I369" s="28"/>
      <c r="J369" s="28"/>
      <c r="K369" s="28"/>
      <c r="L369" s="249"/>
      <c r="M369" s="249"/>
      <c r="N369" s="81"/>
    </row>
    <row r="370" spans="1:14">
      <c r="A370" s="10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185"/>
      <c r="M370" s="185"/>
      <c r="N370" s="81"/>
    </row>
    <row r="371" spans="1:14" ht="12.75" customHeight="1">
      <c r="A371" s="260" t="s">
        <v>316</v>
      </c>
      <c r="B371" s="261"/>
      <c r="C371" s="261"/>
      <c r="D371" s="262"/>
      <c r="E371" s="262"/>
      <c r="F371" s="262"/>
      <c r="G371" s="184"/>
      <c r="H371" s="184"/>
      <c r="I371" s="184"/>
      <c r="J371" s="184"/>
      <c r="K371" s="28"/>
      <c r="L371" s="45"/>
      <c r="M371" s="28"/>
      <c r="N371" s="79"/>
    </row>
    <row r="372" spans="1:14">
      <c r="A372" s="260"/>
      <c r="B372" s="261"/>
      <c r="C372" s="261"/>
      <c r="D372" s="262"/>
      <c r="E372" s="262"/>
      <c r="F372" s="262"/>
      <c r="G372" s="184"/>
      <c r="H372" s="184"/>
      <c r="I372" s="184"/>
      <c r="J372" s="184"/>
      <c r="K372" s="28"/>
      <c r="L372" s="28"/>
      <c r="M372" s="28"/>
      <c r="N372" s="79"/>
    </row>
    <row r="373" spans="1:14" ht="12.75" customHeight="1">
      <c r="A373" s="186"/>
      <c r="B373" s="187"/>
      <c r="C373" s="187"/>
      <c r="D373" s="188"/>
      <c r="E373" s="188"/>
      <c r="F373" s="188"/>
      <c r="G373" s="188"/>
      <c r="H373" s="188"/>
      <c r="I373" s="188"/>
      <c r="J373" s="188"/>
      <c r="K373" s="28"/>
      <c r="L373" s="28"/>
      <c r="M373" s="28"/>
      <c r="N373" s="79"/>
    </row>
    <row r="374" spans="1:14">
      <c r="A374" s="87"/>
      <c r="B374" s="28"/>
      <c r="C374" s="28"/>
      <c r="D374" s="28"/>
      <c r="E374" s="28" t="s">
        <v>302</v>
      </c>
      <c r="F374" s="28"/>
      <c r="G374" s="28"/>
      <c r="H374" s="28"/>
      <c r="I374" s="28"/>
      <c r="J374" s="28"/>
      <c r="K374" s="28"/>
      <c r="L374" s="28"/>
      <c r="M374" s="28"/>
      <c r="N374" s="79"/>
    </row>
    <row r="375" spans="1:14" ht="12.75" customHeight="1">
      <c r="A375" s="87"/>
      <c r="B375" s="28"/>
      <c r="C375" s="28"/>
      <c r="D375" s="28" t="s">
        <v>271</v>
      </c>
      <c r="E375" s="139"/>
      <c r="F375" s="28"/>
      <c r="G375" s="28"/>
      <c r="H375" s="28"/>
      <c r="I375" s="28"/>
      <c r="J375" s="28"/>
      <c r="K375" s="28"/>
      <c r="L375" s="28"/>
      <c r="M375" s="28"/>
      <c r="N375" s="79"/>
    </row>
    <row r="376" spans="1:14">
      <c r="A376" s="87"/>
      <c r="B376" s="28"/>
      <c r="C376" s="28"/>
      <c r="D376" s="28" t="s">
        <v>272</v>
      </c>
      <c r="E376" s="139"/>
      <c r="F376" s="28"/>
      <c r="G376" s="28"/>
      <c r="H376" s="28"/>
      <c r="I376" s="28"/>
      <c r="J376" s="28"/>
      <c r="K376" s="28"/>
      <c r="L376" s="28"/>
      <c r="M376" s="28"/>
      <c r="N376" s="79"/>
    </row>
    <row r="377" spans="1:14">
      <c r="A377" s="87"/>
      <c r="B377" s="28"/>
      <c r="C377" s="28"/>
      <c r="D377" s="28" t="s">
        <v>273</v>
      </c>
      <c r="E377" s="139"/>
      <c r="F377" s="28"/>
      <c r="G377" s="28"/>
      <c r="H377" s="28"/>
      <c r="I377" s="28"/>
      <c r="J377" s="28"/>
      <c r="K377" s="28"/>
      <c r="L377" s="28"/>
      <c r="M377" s="28"/>
      <c r="N377" s="79"/>
    </row>
    <row r="378" spans="1:14">
      <c r="A378" s="87"/>
      <c r="B378" s="28"/>
      <c r="C378" s="28"/>
      <c r="D378" s="28" t="s">
        <v>274</v>
      </c>
      <c r="E378" s="139"/>
      <c r="F378" s="28"/>
      <c r="G378" s="28"/>
      <c r="H378" s="140" t="s">
        <v>324</v>
      </c>
      <c r="I378" s="39"/>
      <c r="J378" s="39"/>
      <c r="K378" s="28"/>
      <c r="L378" s="28" t="s">
        <v>220</v>
      </c>
      <c r="M378" s="28"/>
      <c r="N378" s="79"/>
    </row>
    <row r="379" spans="1:14" ht="12.75" customHeight="1">
      <c r="A379" s="87"/>
      <c r="B379" s="28"/>
      <c r="C379" s="28"/>
      <c r="D379" s="28" t="s">
        <v>275</v>
      </c>
      <c r="E379" s="139"/>
      <c r="F379" s="28"/>
      <c r="G379" s="28"/>
      <c r="H379" s="259" t="str">
        <f>+"El costo del consumo de alimento en el mes de una pollita es $"&amp;VALUE(D382)&amp;"."</f>
        <v>El costo del consumo de alimento en el mes de una pollita es $0.</v>
      </c>
      <c r="I379" s="259"/>
      <c r="J379" s="259"/>
      <c r="K379" s="28"/>
      <c r="L379" s="31"/>
      <c r="M379" s="31"/>
      <c r="N379" s="82"/>
    </row>
    <row r="380" spans="1:14">
      <c r="A380" s="87"/>
      <c r="B380" s="28"/>
      <c r="C380" s="28"/>
      <c r="D380" s="28" t="s">
        <v>276</v>
      </c>
      <c r="E380" s="139"/>
      <c r="F380" s="28"/>
      <c r="G380" s="28"/>
      <c r="H380" s="259"/>
      <c r="I380" s="259"/>
      <c r="J380" s="259"/>
      <c r="K380" s="28"/>
      <c r="L380" s="31"/>
      <c r="M380" s="31"/>
      <c r="N380" s="82"/>
    </row>
    <row r="381" spans="1:14" ht="12.75" customHeight="1">
      <c r="A381" s="87"/>
      <c r="B381" s="28"/>
      <c r="C381" s="28"/>
      <c r="D381" s="28"/>
      <c r="E381" s="28"/>
      <c r="F381" s="28"/>
      <c r="G381" s="28"/>
      <c r="H381" s="259"/>
      <c r="I381" s="259"/>
      <c r="J381" s="259"/>
      <c r="K381" s="28"/>
      <c r="L381" s="31"/>
      <c r="M381" s="31"/>
      <c r="N381" s="82"/>
    </row>
    <row r="382" spans="1:14">
      <c r="A382" s="263" t="s">
        <v>292</v>
      </c>
      <c r="B382" s="264"/>
      <c r="C382" s="28" t="s">
        <v>221</v>
      </c>
      <c r="D382" s="136">
        <f>IF(SUM(E375:E380)=0,,AVERAGE(E375:E380))</f>
        <v>0</v>
      </c>
      <c r="E382" s="114"/>
      <c r="F382" s="112"/>
      <c r="G382" s="112"/>
      <c r="H382" s="259"/>
      <c r="I382" s="259"/>
      <c r="J382" s="259"/>
      <c r="K382" s="35"/>
      <c r="L382" s="31"/>
      <c r="M382" s="31"/>
      <c r="N382" s="82"/>
    </row>
    <row r="383" spans="1:14">
      <c r="A383" s="87"/>
      <c r="B383" s="28"/>
      <c r="C383" s="28"/>
      <c r="D383" s="114"/>
      <c r="E383" s="114"/>
      <c r="F383" s="112"/>
      <c r="G383" s="112"/>
      <c r="H383" s="112"/>
      <c r="I383" s="112"/>
      <c r="J383" s="112"/>
      <c r="K383" s="113"/>
      <c r="L383" s="117"/>
      <c r="M383" s="117"/>
      <c r="N383" s="118"/>
    </row>
    <row r="384" spans="1:14">
      <c r="A384" s="87"/>
      <c r="B384" s="28"/>
      <c r="C384" s="28"/>
      <c r="D384" s="28"/>
      <c r="E384" s="28"/>
      <c r="F384" s="45"/>
      <c r="G384" s="45"/>
      <c r="H384" s="45"/>
      <c r="I384" s="45"/>
      <c r="J384" s="45"/>
      <c r="K384" s="45"/>
      <c r="L384" s="117"/>
      <c r="M384" s="117"/>
      <c r="N384" s="118"/>
    </row>
    <row r="385" spans="1:14">
      <c r="A385" s="87"/>
      <c r="B385" s="28"/>
      <c r="C385" s="28"/>
      <c r="D385" s="28"/>
      <c r="E385" s="28"/>
      <c r="F385" s="45"/>
      <c r="G385" s="45"/>
      <c r="H385" s="45"/>
      <c r="I385" s="45"/>
      <c r="J385" s="45"/>
      <c r="K385" s="45"/>
      <c r="L385" s="33"/>
      <c r="M385" s="28"/>
      <c r="N385" s="79"/>
    </row>
    <row r="386" spans="1:14">
      <c r="A386" s="89" t="s">
        <v>246</v>
      </c>
      <c r="B386" s="28"/>
      <c r="C386" s="28"/>
      <c r="D386" s="28"/>
      <c r="E386" s="28"/>
      <c r="F386" s="45"/>
      <c r="G386" s="45"/>
      <c r="H386" s="45"/>
      <c r="I386" s="45"/>
      <c r="J386" s="45"/>
      <c r="K386" s="45"/>
      <c r="L386" s="33"/>
      <c r="M386" s="37"/>
      <c r="N386" s="79"/>
    </row>
    <row r="387" spans="1:14">
      <c r="A387" s="87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33"/>
      <c r="M387" s="37"/>
      <c r="N387" s="79"/>
    </row>
    <row r="388" spans="1:14">
      <c r="A388" s="87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33"/>
      <c r="M388" s="37"/>
      <c r="N388" s="79"/>
    </row>
    <row r="389" spans="1:14">
      <c r="A389" s="88" t="s">
        <v>285</v>
      </c>
      <c r="B389" s="31"/>
      <c r="C389" s="31"/>
      <c r="D389" s="31"/>
      <c r="E389" s="28"/>
      <c r="F389" s="28"/>
      <c r="G389" s="28"/>
      <c r="H389" s="28"/>
      <c r="I389" s="28"/>
      <c r="J389" s="28"/>
      <c r="K389" s="28"/>
      <c r="L389" s="249"/>
      <c r="M389" s="249"/>
      <c r="N389" s="81"/>
    </row>
    <row r="390" spans="1:14">
      <c r="A390" s="10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185"/>
      <c r="M390" s="185"/>
      <c r="N390" s="81"/>
    </row>
    <row r="391" spans="1:14" ht="12.75" customHeight="1">
      <c r="A391" s="246" t="s">
        <v>319</v>
      </c>
      <c r="B391" s="247"/>
      <c r="C391" s="247"/>
      <c r="D391" s="248"/>
      <c r="E391" s="248"/>
      <c r="F391" s="248"/>
      <c r="G391" s="188"/>
      <c r="H391" s="188"/>
      <c r="I391" s="188"/>
      <c r="J391" s="188"/>
      <c r="K391" s="28"/>
      <c r="L391" s="45"/>
      <c r="M391" s="28"/>
      <c r="N391" s="79"/>
    </row>
    <row r="392" spans="1:14">
      <c r="A392" s="246"/>
      <c r="B392" s="247"/>
      <c r="C392" s="247"/>
      <c r="D392" s="248"/>
      <c r="E392" s="248"/>
      <c r="F392" s="248"/>
      <c r="G392" s="188"/>
      <c r="H392" s="188"/>
      <c r="I392" s="188"/>
      <c r="J392" s="188"/>
      <c r="K392" s="28"/>
      <c r="L392" s="28"/>
      <c r="M392" s="28"/>
      <c r="N392" s="79"/>
    </row>
    <row r="393" spans="1:14" ht="12.75" customHeight="1">
      <c r="A393" s="186"/>
      <c r="B393" s="187"/>
      <c r="C393" s="187"/>
      <c r="D393" s="188"/>
      <c r="E393" s="188"/>
      <c r="F393" s="188"/>
      <c r="G393" s="188"/>
      <c r="H393" s="188"/>
      <c r="I393" s="188"/>
      <c r="J393" s="188"/>
      <c r="K393" s="28"/>
      <c r="L393" s="28"/>
      <c r="M393" s="28"/>
      <c r="N393" s="79"/>
    </row>
    <row r="394" spans="1:14">
      <c r="A394" s="87"/>
      <c r="B394" s="28"/>
      <c r="C394" s="28"/>
      <c r="D394" s="28"/>
      <c r="E394" s="28" t="s">
        <v>278</v>
      </c>
      <c r="F394" s="28"/>
      <c r="G394" s="28"/>
      <c r="H394" s="28"/>
      <c r="I394" s="28"/>
      <c r="J394" s="28"/>
      <c r="K394" s="28"/>
      <c r="L394" s="28"/>
      <c r="M394" s="28"/>
      <c r="N394" s="79"/>
    </row>
    <row r="395" spans="1:14" ht="12.75" customHeight="1">
      <c r="A395" s="87"/>
      <c r="B395" s="28"/>
      <c r="C395" s="28"/>
      <c r="D395" s="28" t="s">
        <v>271</v>
      </c>
      <c r="E395" s="139"/>
      <c r="F395" s="28"/>
      <c r="G395" s="28"/>
      <c r="H395" s="28"/>
      <c r="I395" s="28"/>
      <c r="J395" s="28"/>
      <c r="K395" s="28"/>
      <c r="L395" s="28"/>
      <c r="M395" s="28"/>
      <c r="N395" s="79"/>
    </row>
    <row r="396" spans="1:14">
      <c r="A396" s="87"/>
      <c r="B396" s="28"/>
      <c r="C396" s="28"/>
      <c r="D396" s="28" t="s">
        <v>272</v>
      </c>
      <c r="E396" s="139"/>
      <c r="F396" s="28"/>
      <c r="G396" s="28"/>
      <c r="H396" s="28"/>
      <c r="I396" s="28"/>
      <c r="J396" s="28"/>
      <c r="K396" s="28"/>
      <c r="L396" s="28"/>
      <c r="M396" s="28"/>
      <c r="N396" s="79"/>
    </row>
    <row r="397" spans="1:14">
      <c r="A397" s="87"/>
      <c r="B397" s="28"/>
      <c r="C397" s="28"/>
      <c r="D397" s="28" t="s">
        <v>273</v>
      </c>
      <c r="E397" s="139"/>
      <c r="F397" s="28"/>
      <c r="G397" s="28"/>
      <c r="H397" s="28"/>
      <c r="I397" s="28"/>
      <c r="J397" s="28"/>
      <c r="K397" s="28"/>
      <c r="L397" s="28"/>
      <c r="M397" s="28"/>
      <c r="N397" s="79"/>
    </row>
    <row r="398" spans="1:14">
      <c r="A398" s="87"/>
      <c r="B398" s="28"/>
      <c r="C398" s="28"/>
      <c r="D398" s="28" t="s">
        <v>274</v>
      </c>
      <c r="E398" s="139"/>
      <c r="F398" s="28"/>
      <c r="G398" s="28"/>
      <c r="H398" s="140" t="s">
        <v>324</v>
      </c>
      <c r="I398" s="39"/>
      <c r="J398" s="39"/>
      <c r="K398" s="28"/>
      <c r="L398" s="28" t="s">
        <v>220</v>
      </c>
      <c r="M398" s="28"/>
      <c r="N398" s="79"/>
    </row>
    <row r="399" spans="1:14" ht="12.75" customHeight="1">
      <c r="A399" s="87"/>
      <c r="B399" s="28"/>
      <c r="C399" s="28"/>
      <c r="D399" s="28" t="s">
        <v>275</v>
      </c>
      <c r="E399" s="139"/>
      <c r="F399" s="28"/>
      <c r="G399" s="28"/>
      <c r="H399" s="259" t="str">
        <f>+"El costo del consumo de alimento terminado y complementos alimenticios de una pollita en el mes es de $"&amp;VALUE(D402)&amp;"."</f>
        <v>El costo del consumo de alimento terminado y complementos alimenticios de una pollita en el mes es de $0.</v>
      </c>
      <c r="I399" s="259"/>
      <c r="J399" s="259"/>
      <c r="K399" s="28"/>
      <c r="L399" s="31"/>
      <c r="M399" s="31"/>
      <c r="N399" s="82"/>
    </row>
    <row r="400" spans="1:14">
      <c r="A400" s="87"/>
      <c r="B400" s="28"/>
      <c r="C400" s="28"/>
      <c r="D400" s="28" t="s">
        <v>276</v>
      </c>
      <c r="E400" s="139"/>
      <c r="F400" s="28"/>
      <c r="G400" s="28"/>
      <c r="H400" s="259"/>
      <c r="I400" s="259"/>
      <c r="J400" s="259"/>
      <c r="K400" s="28"/>
      <c r="L400" s="31"/>
      <c r="M400" s="31"/>
      <c r="N400" s="82"/>
    </row>
    <row r="401" spans="1:14" ht="12.75" customHeight="1">
      <c r="A401" s="87"/>
      <c r="B401" s="28"/>
      <c r="C401" s="28"/>
      <c r="D401" s="28"/>
      <c r="E401" s="28"/>
      <c r="F401" s="28"/>
      <c r="G401" s="28"/>
      <c r="H401" s="259"/>
      <c r="I401" s="259"/>
      <c r="J401" s="259"/>
      <c r="K401" s="28"/>
      <c r="L401" s="31"/>
      <c r="M401" s="31"/>
      <c r="N401" s="82"/>
    </row>
    <row r="402" spans="1:14">
      <c r="A402" s="116" t="s">
        <v>295</v>
      </c>
      <c r="B402" s="84"/>
      <c r="C402" s="28" t="s">
        <v>221</v>
      </c>
      <c r="D402" s="136">
        <f>IF(SUM(E395:E400)=0,,AVERAGE(E395:E400))</f>
        <v>0</v>
      </c>
      <c r="E402" s="93"/>
      <c r="F402" s="92"/>
      <c r="G402" s="92"/>
      <c r="H402" s="259"/>
      <c r="I402" s="259"/>
      <c r="J402" s="259"/>
      <c r="K402" s="28"/>
      <c r="L402" s="117"/>
      <c r="M402" s="117"/>
      <c r="N402" s="118"/>
    </row>
    <row r="403" spans="1:14">
      <c r="A403" s="115"/>
      <c r="B403" s="84"/>
      <c r="C403" s="28"/>
      <c r="D403" s="93"/>
      <c r="E403" s="93"/>
      <c r="F403" s="32"/>
      <c r="G403" s="32"/>
      <c r="H403" s="32"/>
      <c r="I403" s="32"/>
      <c r="J403" s="32"/>
      <c r="K403" s="113"/>
      <c r="L403" s="117"/>
      <c r="M403" s="117"/>
      <c r="N403" s="118"/>
    </row>
    <row r="404" spans="1:14">
      <c r="A404" s="87"/>
      <c r="B404" s="28"/>
      <c r="C404" s="28"/>
      <c r="D404" s="92"/>
      <c r="E404" s="182"/>
      <c r="F404" s="45"/>
      <c r="G404" s="45"/>
      <c r="H404" s="45"/>
      <c r="I404" s="45"/>
      <c r="J404" s="45"/>
      <c r="K404" s="45"/>
      <c r="L404" s="31"/>
      <c r="M404" s="31"/>
      <c r="N404" s="82"/>
    </row>
    <row r="405" spans="1:14">
      <c r="A405" s="87"/>
      <c r="B405" s="28"/>
      <c r="C405" s="28"/>
      <c r="D405" s="32"/>
      <c r="E405" s="34"/>
      <c r="F405" s="45"/>
      <c r="G405" s="45"/>
      <c r="H405" s="45"/>
      <c r="I405" s="45"/>
      <c r="J405" s="45"/>
      <c r="K405" s="45"/>
      <c r="L405" s="28"/>
      <c r="M405" s="28"/>
      <c r="N405" s="79"/>
    </row>
    <row r="406" spans="1:14">
      <c r="A406" s="89" t="s">
        <v>246</v>
      </c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79"/>
    </row>
    <row r="407" spans="1:14">
      <c r="A407" s="47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79"/>
    </row>
    <row r="408" spans="1:14">
      <c r="A408" s="87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79"/>
    </row>
    <row r="409" spans="1:14">
      <c r="A409" s="88" t="s">
        <v>287</v>
      </c>
      <c r="B409" s="31"/>
      <c r="C409" s="31"/>
      <c r="D409" s="31"/>
      <c r="E409" s="28"/>
      <c r="F409" s="28"/>
      <c r="G409" s="28"/>
      <c r="H409" s="28"/>
      <c r="I409" s="28"/>
      <c r="J409" s="28"/>
      <c r="K409" s="28"/>
      <c r="L409" s="249"/>
      <c r="M409" s="249"/>
      <c r="N409" s="81"/>
    </row>
    <row r="410" spans="1:14">
      <c r="A410" s="10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185"/>
      <c r="M410" s="185"/>
      <c r="N410" s="81"/>
    </row>
    <row r="411" spans="1:14" ht="12.75" customHeight="1">
      <c r="A411" s="260" t="s">
        <v>320</v>
      </c>
      <c r="B411" s="261"/>
      <c r="C411" s="261"/>
      <c r="D411" s="262"/>
      <c r="E411" s="262"/>
      <c r="F411" s="262"/>
      <c r="G411" s="184"/>
      <c r="H411" s="184"/>
      <c r="I411" s="184"/>
      <c r="J411" s="184"/>
      <c r="K411" s="28"/>
      <c r="L411" s="45"/>
      <c r="M411" s="28"/>
      <c r="N411" s="79"/>
    </row>
    <row r="412" spans="1:14">
      <c r="A412" s="260"/>
      <c r="B412" s="261"/>
      <c r="C412" s="261"/>
      <c r="D412" s="262"/>
      <c r="E412" s="262"/>
      <c r="F412" s="262"/>
      <c r="G412" s="184"/>
      <c r="H412" s="184"/>
      <c r="I412" s="184"/>
      <c r="J412" s="184"/>
      <c r="K412" s="28"/>
      <c r="L412" s="28"/>
      <c r="M412" s="28"/>
      <c r="N412" s="79"/>
    </row>
    <row r="413" spans="1:14" ht="12.75" customHeight="1">
      <c r="A413" s="186"/>
      <c r="B413" s="187"/>
      <c r="C413" s="187"/>
      <c r="D413" s="188"/>
      <c r="E413" s="188"/>
      <c r="F413" s="188"/>
      <c r="G413" s="188"/>
      <c r="H413" s="188"/>
      <c r="I413" s="188"/>
      <c r="J413" s="188"/>
      <c r="K413" s="28"/>
      <c r="L413" s="28"/>
      <c r="M413" s="28"/>
      <c r="N413" s="79"/>
    </row>
    <row r="414" spans="1:14">
      <c r="A414" s="87"/>
      <c r="B414" s="28"/>
      <c r="C414" s="28"/>
      <c r="D414" s="28"/>
      <c r="E414" s="28" t="s">
        <v>279</v>
      </c>
      <c r="F414" s="28"/>
      <c r="G414" s="28"/>
      <c r="H414" s="28"/>
      <c r="I414" s="28"/>
      <c r="J414" s="28"/>
      <c r="K414" s="28"/>
      <c r="L414" s="28"/>
      <c r="M414" s="28"/>
      <c r="N414" s="79"/>
    </row>
    <row r="415" spans="1:14">
      <c r="A415" s="87"/>
      <c r="B415" s="28"/>
      <c r="C415" s="28"/>
      <c r="D415" s="28" t="s">
        <v>271</v>
      </c>
      <c r="E415" s="139"/>
      <c r="F415" s="28"/>
      <c r="G415" s="28"/>
      <c r="H415" s="28"/>
      <c r="I415" s="28"/>
      <c r="J415" s="28"/>
      <c r="K415" s="28"/>
      <c r="L415" s="28"/>
      <c r="M415" s="28"/>
      <c r="N415" s="79"/>
    </row>
    <row r="416" spans="1:14">
      <c r="A416" s="87"/>
      <c r="B416" s="28"/>
      <c r="C416" s="28"/>
      <c r="D416" s="28" t="s">
        <v>272</v>
      </c>
      <c r="E416" s="139"/>
      <c r="F416" s="28"/>
      <c r="G416" s="28"/>
      <c r="H416" s="28"/>
      <c r="I416" s="28"/>
      <c r="J416" s="28"/>
      <c r="K416" s="28"/>
      <c r="L416" s="28"/>
      <c r="M416" s="28"/>
      <c r="N416" s="79"/>
    </row>
    <row r="417" spans="1:14">
      <c r="A417" s="87"/>
      <c r="B417" s="28"/>
      <c r="C417" s="28"/>
      <c r="D417" s="28" t="s">
        <v>273</v>
      </c>
      <c r="E417" s="139"/>
      <c r="F417" s="28"/>
      <c r="G417" s="28"/>
      <c r="H417" s="28"/>
      <c r="I417" s="28"/>
      <c r="J417" s="28"/>
      <c r="K417" s="28"/>
      <c r="L417" s="28"/>
      <c r="M417" s="28"/>
      <c r="N417" s="79"/>
    </row>
    <row r="418" spans="1:14">
      <c r="A418" s="87"/>
      <c r="B418" s="28"/>
      <c r="C418" s="28"/>
      <c r="D418" s="28" t="s">
        <v>274</v>
      </c>
      <c r="E418" s="139"/>
      <c r="F418" s="28"/>
      <c r="G418" s="28"/>
      <c r="H418" s="140" t="s">
        <v>324</v>
      </c>
      <c r="I418" s="39"/>
      <c r="J418" s="39"/>
      <c r="K418" s="28"/>
      <c r="L418" s="28" t="s">
        <v>220</v>
      </c>
      <c r="M418" s="28"/>
      <c r="N418" s="79"/>
    </row>
    <row r="419" spans="1:14" ht="12.75" customHeight="1">
      <c r="A419" s="87"/>
      <c r="B419" s="28"/>
      <c r="C419" s="28"/>
      <c r="D419" s="28" t="s">
        <v>275</v>
      </c>
      <c r="E419" s="139"/>
      <c r="F419" s="28"/>
      <c r="G419" s="28"/>
      <c r="H419" s="259" t="str">
        <f>+"El costo del medicamento preventivo para una pollita en el mes es de $"&amp;VALUE(D422)&amp;"."</f>
        <v>El costo del medicamento preventivo para una pollita en el mes es de $0.</v>
      </c>
      <c r="I419" s="259"/>
      <c r="J419" s="259"/>
      <c r="K419" s="28"/>
      <c r="L419" s="31"/>
      <c r="M419" s="31"/>
      <c r="N419" s="82"/>
    </row>
    <row r="420" spans="1:14">
      <c r="A420" s="87"/>
      <c r="B420" s="28"/>
      <c r="C420" s="28"/>
      <c r="D420" s="28" t="s">
        <v>276</v>
      </c>
      <c r="E420" s="139"/>
      <c r="F420" s="28"/>
      <c r="G420" s="28"/>
      <c r="H420" s="259"/>
      <c r="I420" s="259"/>
      <c r="J420" s="259"/>
      <c r="K420" s="28"/>
      <c r="L420" s="31"/>
      <c r="M420" s="31"/>
      <c r="N420" s="82"/>
    </row>
    <row r="421" spans="1:14" ht="12.75" customHeight="1">
      <c r="A421" s="87"/>
      <c r="B421" s="28"/>
      <c r="C421" s="28"/>
      <c r="D421" s="28"/>
      <c r="E421" s="28"/>
      <c r="F421" s="28"/>
      <c r="G421" s="28"/>
      <c r="H421" s="259"/>
      <c r="I421" s="259"/>
      <c r="J421" s="259"/>
      <c r="K421" s="28"/>
      <c r="L421" s="31"/>
      <c r="M421" s="31"/>
      <c r="N421" s="82"/>
    </row>
    <row r="422" spans="1:14">
      <c r="A422" s="116" t="s">
        <v>296</v>
      </c>
      <c r="B422" s="93"/>
      <c r="C422" s="28" t="s">
        <v>221</v>
      </c>
      <c r="D422" s="136">
        <f>IF(SUM(E415:E420)=0,,AVERAGE(E415:E420))</f>
        <v>0</v>
      </c>
      <c r="E422" s="93"/>
      <c r="F422" s="33"/>
      <c r="G422" s="33"/>
      <c r="H422" s="259"/>
      <c r="I422" s="259"/>
      <c r="J422" s="259"/>
      <c r="K422" s="28"/>
      <c r="L422" s="31"/>
      <c r="M422" s="31"/>
      <c r="N422" s="82"/>
    </row>
    <row r="423" spans="1:14">
      <c r="A423" s="116"/>
      <c r="B423" s="93"/>
      <c r="C423" s="28"/>
      <c r="D423" s="93"/>
      <c r="E423" s="93"/>
      <c r="F423" s="33"/>
      <c r="G423" s="33"/>
      <c r="H423" s="33"/>
      <c r="I423" s="33"/>
      <c r="J423" s="33"/>
      <c r="K423" s="113"/>
      <c r="L423" s="31"/>
      <c r="M423" s="31"/>
      <c r="N423" s="82"/>
    </row>
    <row r="424" spans="1:14">
      <c r="A424" s="87"/>
      <c r="B424" s="28"/>
      <c r="C424" s="28"/>
      <c r="D424" s="182"/>
      <c r="E424" s="182"/>
      <c r="F424" s="182"/>
      <c r="G424" s="182"/>
      <c r="H424" s="182"/>
      <c r="I424" s="182"/>
      <c r="J424" s="182"/>
      <c r="K424" s="48"/>
      <c r="L424" s="31"/>
      <c r="M424" s="31"/>
      <c r="N424" s="82"/>
    </row>
    <row r="425" spans="1:14">
      <c r="A425" s="47"/>
      <c r="B425" s="28"/>
      <c r="C425" s="28"/>
      <c r="D425" s="28"/>
      <c r="E425" s="28"/>
      <c r="F425" s="45"/>
      <c r="G425" s="45"/>
      <c r="H425" s="45"/>
      <c r="I425" s="45"/>
      <c r="J425" s="45"/>
      <c r="K425" s="45"/>
      <c r="L425" s="31"/>
      <c r="M425" s="31"/>
      <c r="N425" s="82"/>
    </row>
    <row r="426" spans="1:14">
      <c r="A426" s="89" t="s">
        <v>246</v>
      </c>
      <c r="B426" s="39"/>
      <c r="C426" s="39"/>
      <c r="D426" s="28"/>
      <c r="E426" s="38"/>
      <c r="F426" s="45"/>
      <c r="G426" s="45"/>
      <c r="H426" s="45"/>
      <c r="I426" s="45"/>
      <c r="J426" s="45"/>
      <c r="K426" s="45"/>
      <c r="L426" s="39"/>
      <c r="M426" s="39"/>
      <c r="N426" s="80"/>
    </row>
    <row r="427" spans="1:14">
      <c r="A427" s="91"/>
      <c r="B427" s="39"/>
      <c r="C427" s="39"/>
      <c r="D427" s="28"/>
      <c r="E427" s="38"/>
      <c r="F427" s="33"/>
      <c r="G427" s="33"/>
      <c r="H427" s="33"/>
      <c r="I427" s="33"/>
      <c r="J427" s="33"/>
      <c r="K427" s="83"/>
      <c r="L427" s="39"/>
      <c r="M427" s="39"/>
      <c r="N427" s="80"/>
    </row>
    <row r="428" spans="1:14">
      <c r="A428" s="91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80"/>
    </row>
    <row r="429" spans="1:14">
      <c r="A429" s="88" t="s">
        <v>286</v>
      </c>
      <c r="B429" s="31"/>
      <c r="C429" s="31"/>
      <c r="D429" s="31"/>
      <c r="E429" s="28"/>
      <c r="F429" s="28"/>
      <c r="G429" s="28"/>
      <c r="H429" s="28"/>
      <c r="I429" s="28"/>
      <c r="J429" s="28"/>
      <c r="K429" s="28"/>
      <c r="L429" s="249"/>
      <c r="M429" s="249"/>
      <c r="N429" s="81"/>
    </row>
    <row r="430" spans="1:14">
      <c r="A430" s="10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185"/>
      <c r="M430" s="185"/>
      <c r="N430" s="81"/>
    </row>
    <row r="431" spans="1:14" ht="12.75" customHeight="1">
      <c r="A431" s="260" t="s">
        <v>321</v>
      </c>
      <c r="B431" s="261"/>
      <c r="C431" s="261"/>
      <c r="D431" s="262"/>
      <c r="E431" s="262"/>
      <c r="F431" s="262"/>
      <c r="G431" s="184"/>
      <c r="H431" s="184"/>
      <c r="I431" s="184"/>
      <c r="J431" s="184"/>
      <c r="K431" s="28"/>
      <c r="L431" s="45"/>
      <c r="M431" s="28"/>
      <c r="N431" s="79"/>
    </row>
    <row r="432" spans="1:14">
      <c r="A432" s="260"/>
      <c r="B432" s="261"/>
      <c r="C432" s="261"/>
      <c r="D432" s="262"/>
      <c r="E432" s="262"/>
      <c r="F432" s="262"/>
      <c r="G432" s="184"/>
      <c r="H432" s="184"/>
      <c r="I432" s="184"/>
      <c r="J432" s="184"/>
      <c r="K432" s="28"/>
      <c r="L432" s="28"/>
      <c r="M432" s="28"/>
      <c r="N432" s="79"/>
    </row>
    <row r="433" spans="1:14" ht="12.75" customHeight="1">
      <c r="A433" s="186"/>
      <c r="B433" s="187"/>
      <c r="C433" s="187"/>
      <c r="D433" s="188"/>
      <c r="E433" s="188"/>
      <c r="F433" s="188"/>
      <c r="G433" s="188"/>
      <c r="H433" s="188"/>
      <c r="I433" s="188"/>
      <c r="J433" s="188"/>
      <c r="K433" s="28"/>
      <c r="L433" s="28"/>
      <c r="M433" s="28"/>
      <c r="N433" s="79"/>
    </row>
    <row r="434" spans="1:14">
      <c r="A434" s="87"/>
      <c r="B434" s="28"/>
      <c r="C434" s="28"/>
      <c r="D434" s="28"/>
      <c r="E434" s="28" t="s">
        <v>280</v>
      </c>
      <c r="F434" s="28"/>
      <c r="G434" s="28"/>
      <c r="H434" s="28"/>
      <c r="I434" s="28"/>
      <c r="J434" s="28"/>
      <c r="K434" s="28"/>
      <c r="L434" s="28"/>
      <c r="M434" s="28"/>
      <c r="N434" s="79"/>
    </row>
    <row r="435" spans="1:14">
      <c r="A435" s="87"/>
      <c r="B435" s="28"/>
      <c r="C435" s="28"/>
      <c r="D435" s="28" t="s">
        <v>271</v>
      </c>
      <c r="E435" s="139"/>
      <c r="F435" s="28"/>
      <c r="G435" s="28"/>
      <c r="H435" s="28"/>
      <c r="I435" s="28"/>
      <c r="J435" s="28"/>
      <c r="K435" s="28"/>
      <c r="L435" s="28"/>
      <c r="M435" s="28"/>
      <c r="N435" s="79"/>
    </row>
    <row r="436" spans="1:14">
      <c r="A436" s="87"/>
      <c r="B436" s="28"/>
      <c r="C436" s="28"/>
      <c r="D436" s="28" t="s">
        <v>272</v>
      </c>
      <c r="E436" s="139"/>
      <c r="F436" s="28"/>
      <c r="G436" s="28"/>
      <c r="H436" s="28"/>
      <c r="I436" s="28"/>
      <c r="J436" s="28"/>
      <c r="K436" s="28"/>
      <c r="L436" s="28"/>
      <c r="M436" s="28"/>
      <c r="N436" s="79"/>
    </row>
    <row r="437" spans="1:14">
      <c r="A437" s="87"/>
      <c r="B437" s="28"/>
      <c r="C437" s="28"/>
      <c r="D437" s="28" t="s">
        <v>273</v>
      </c>
      <c r="E437" s="139"/>
      <c r="F437" s="28"/>
      <c r="G437" s="28"/>
      <c r="H437" s="28"/>
      <c r="I437" s="28"/>
      <c r="J437" s="28"/>
      <c r="K437" s="28"/>
      <c r="L437" s="28"/>
      <c r="M437" s="28"/>
      <c r="N437" s="79"/>
    </row>
    <row r="438" spans="1:14">
      <c r="A438" s="87"/>
      <c r="B438" s="28"/>
      <c r="C438" s="28"/>
      <c r="D438" s="28" t="s">
        <v>274</v>
      </c>
      <c r="E438" s="139"/>
      <c r="F438" s="28"/>
      <c r="G438" s="28"/>
      <c r="H438" s="140" t="s">
        <v>324</v>
      </c>
      <c r="I438" s="39"/>
      <c r="J438" s="39"/>
      <c r="K438" s="28"/>
      <c r="L438" s="28" t="s">
        <v>220</v>
      </c>
      <c r="M438" s="28"/>
      <c r="N438" s="79"/>
    </row>
    <row r="439" spans="1:14" ht="12.75" customHeight="1">
      <c r="A439" s="87"/>
      <c r="B439" s="28"/>
      <c r="C439" s="28"/>
      <c r="D439" s="28" t="s">
        <v>275</v>
      </c>
      <c r="E439" s="139"/>
      <c r="F439" s="28"/>
      <c r="G439" s="28"/>
      <c r="H439" s="259" t="str">
        <f>+"El costo del material veterinario para una pollita en el mes es de $"&amp;VALUE(D442)&amp;"."</f>
        <v>El costo del material veterinario para una pollita en el mes es de $0.</v>
      </c>
      <c r="I439" s="259"/>
      <c r="J439" s="259"/>
      <c r="K439" s="28"/>
      <c r="L439" s="31"/>
      <c r="M439" s="31"/>
      <c r="N439" s="82"/>
    </row>
    <row r="440" spans="1:14">
      <c r="A440" s="87"/>
      <c r="B440" s="28"/>
      <c r="C440" s="28"/>
      <c r="D440" s="28" t="s">
        <v>276</v>
      </c>
      <c r="E440" s="139"/>
      <c r="F440" s="28"/>
      <c r="G440" s="28"/>
      <c r="H440" s="259"/>
      <c r="I440" s="259"/>
      <c r="J440" s="259"/>
      <c r="K440" s="28"/>
      <c r="L440" s="31"/>
      <c r="M440" s="31"/>
      <c r="N440" s="82"/>
    </row>
    <row r="441" spans="1:14" ht="12.75" customHeight="1">
      <c r="A441" s="87"/>
      <c r="B441" s="28"/>
      <c r="C441" s="28"/>
      <c r="D441" s="28"/>
      <c r="E441" s="28"/>
      <c r="F441" s="28"/>
      <c r="G441" s="28"/>
      <c r="H441" s="259"/>
      <c r="I441" s="259"/>
      <c r="J441" s="259"/>
      <c r="K441" s="28"/>
      <c r="L441" s="31"/>
      <c r="M441" s="31"/>
      <c r="N441" s="82"/>
    </row>
    <row r="442" spans="1:14">
      <c r="A442" s="116" t="s">
        <v>297</v>
      </c>
      <c r="B442" s="93"/>
      <c r="C442" s="28" t="s">
        <v>221</v>
      </c>
      <c r="D442" s="136">
        <f>IF(SUM(E435:E440)=0,,AVERAGE(E435:E440))</f>
        <v>0</v>
      </c>
      <c r="E442" s="93"/>
      <c r="F442" s="33"/>
      <c r="G442" s="33"/>
      <c r="H442" s="259"/>
      <c r="I442" s="259"/>
      <c r="J442" s="259"/>
      <c r="K442" s="28"/>
      <c r="L442" s="31"/>
      <c r="M442" s="31"/>
      <c r="N442" s="82"/>
    </row>
    <row r="443" spans="1:14">
      <c r="A443" s="116"/>
      <c r="B443" s="93"/>
      <c r="C443" s="28"/>
      <c r="D443" s="93"/>
      <c r="E443" s="93"/>
      <c r="F443" s="33"/>
      <c r="G443" s="33"/>
      <c r="H443" s="33"/>
      <c r="I443" s="33"/>
      <c r="J443" s="33"/>
      <c r="K443" s="113"/>
      <c r="L443" s="31"/>
      <c r="M443" s="31"/>
      <c r="N443" s="82"/>
    </row>
    <row r="444" spans="1:14">
      <c r="A444" s="87"/>
      <c r="B444" s="28"/>
      <c r="C444" s="28"/>
      <c r="D444" s="182"/>
      <c r="E444" s="182"/>
      <c r="F444" s="182"/>
      <c r="G444" s="182"/>
      <c r="H444" s="182"/>
      <c r="I444" s="182"/>
      <c r="J444" s="182"/>
      <c r="K444" s="48"/>
      <c r="L444" s="31"/>
      <c r="M444" s="31"/>
      <c r="N444" s="82"/>
    </row>
    <row r="445" spans="1:14">
      <c r="A445" s="47"/>
      <c r="B445" s="28"/>
      <c r="C445" s="28"/>
      <c r="D445" s="28"/>
      <c r="E445" s="28"/>
      <c r="F445" s="45"/>
      <c r="G445" s="45"/>
      <c r="H445" s="45"/>
      <c r="I445" s="45"/>
      <c r="J445" s="45"/>
      <c r="K445" s="45"/>
      <c r="L445" s="31"/>
      <c r="M445" s="31"/>
      <c r="N445" s="82"/>
    </row>
    <row r="446" spans="1:14">
      <c r="A446" s="89" t="s">
        <v>246</v>
      </c>
      <c r="B446" s="39"/>
      <c r="C446" s="39"/>
      <c r="D446" s="28"/>
      <c r="E446" s="38"/>
      <c r="F446" s="45"/>
      <c r="G446" s="45"/>
      <c r="H446" s="45"/>
      <c r="I446" s="45"/>
      <c r="J446" s="45"/>
      <c r="K446" s="45"/>
      <c r="L446" s="39"/>
      <c r="M446" s="39"/>
      <c r="N446" s="80"/>
    </row>
    <row r="447" spans="1:14">
      <c r="A447" s="91"/>
      <c r="B447" s="39"/>
      <c r="C447" s="39"/>
      <c r="D447" s="28"/>
      <c r="E447" s="38"/>
      <c r="F447" s="33"/>
      <c r="G447" s="33"/>
      <c r="H447" s="33"/>
      <c r="I447" s="33"/>
      <c r="J447" s="33"/>
      <c r="K447" s="83"/>
      <c r="L447" s="39"/>
      <c r="M447" s="39"/>
      <c r="N447" s="80"/>
    </row>
    <row r="448" spans="1:14">
      <c r="A448" s="91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80"/>
    </row>
    <row r="449" spans="1:14">
      <c r="A449" s="88" t="s">
        <v>288</v>
      </c>
      <c r="B449" s="31"/>
      <c r="C449" s="31"/>
      <c r="D449" s="31"/>
      <c r="E449" s="28"/>
      <c r="F449" s="28"/>
      <c r="G449" s="28"/>
      <c r="H449" s="28"/>
      <c r="I449" s="28"/>
      <c r="J449" s="28"/>
      <c r="K449" s="28"/>
      <c r="L449" s="249"/>
      <c r="M449" s="249"/>
      <c r="N449" s="81"/>
    </row>
    <row r="450" spans="1:14">
      <c r="A450" s="10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185"/>
      <c r="M450" s="185"/>
      <c r="N450" s="81"/>
    </row>
    <row r="451" spans="1:14" ht="12.75" customHeight="1">
      <c r="A451" s="260" t="s">
        <v>322</v>
      </c>
      <c r="B451" s="261"/>
      <c r="C451" s="261"/>
      <c r="D451" s="262"/>
      <c r="E451" s="262"/>
      <c r="F451" s="262"/>
      <c r="G451" s="184"/>
      <c r="H451" s="184"/>
      <c r="I451" s="184"/>
      <c r="J451" s="184"/>
      <c r="K451" s="28"/>
      <c r="L451" s="45"/>
      <c r="M451" s="28"/>
      <c r="N451" s="79"/>
    </row>
    <row r="452" spans="1:14">
      <c r="A452" s="260"/>
      <c r="B452" s="261"/>
      <c r="C452" s="261"/>
      <c r="D452" s="262"/>
      <c r="E452" s="262"/>
      <c r="F452" s="262"/>
      <c r="G452" s="184"/>
      <c r="H452" s="184"/>
      <c r="I452" s="184"/>
      <c r="J452" s="184"/>
      <c r="K452" s="28"/>
      <c r="L452" s="28"/>
      <c r="M452" s="28"/>
      <c r="N452" s="79"/>
    </row>
    <row r="453" spans="1:14" ht="12.75" customHeight="1">
      <c r="A453" s="186"/>
      <c r="B453" s="187"/>
      <c r="C453" s="187"/>
      <c r="D453" s="188"/>
      <c r="E453" s="188"/>
      <c r="F453" s="188"/>
      <c r="G453" s="188"/>
      <c r="H453" s="188"/>
      <c r="I453" s="188"/>
      <c r="J453" s="188"/>
      <c r="K453" s="28"/>
      <c r="L453" s="28"/>
      <c r="M453" s="28"/>
      <c r="N453" s="79"/>
    </row>
    <row r="454" spans="1:14">
      <c r="A454" s="87"/>
      <c r="B454" s="28"/>
      <c r="C454" s="28"/>
      <c r="D454" s="28"/>
      <c r="E454" s="28" t="s">
        <v>289</v>
      </c>
      <c r="F454" s="28"/>
      <c r="G454" s="28"/>
      <c r="H454" s="28"/>
      <c r="I454" s="28"/>
      <c r="J454" s="28"/>
      <c r="K454" s="28"/>
      <c r="L454" s="28"/>
      <c r="M454" s="28"/>
      <c r="N454" s="79"/>
    </row>
    <row r="455" spans="1:14">
      <c r="A455" s="87"/>
      <c r="B455" s="28"/>
      <c r="C455" s="28"/>
      <c r="D455" s="28" t="s">
        <v>271</v>
      </c>
      <c r="E455" s="139"/>
      <c r="F455" s="28"/>
      <c r="G455" s="28"/>
      <c r="H455" s="28"/>
      <c r="I455" s="28"/>
      <c r="J455" s="28"/>
      <c r="K455" s="28"/>
      <c r="L455" s="28"/>
      <c r="M455" s="28"/>
      <c r="N455" s="79"/>
    </row>
    <row r="456" spans="1:14">
      <c r="A456" s="87"/>
      <c r="B456" s="28"/>
      <c r="C456" s="28"/>
      <c r="D456" s="28" t="s">
        <v>272</v>
      </c>
      <c r="E456" s="139"/>
      <c r="F456" s="28"/>
      <c r="G456" s="28"/>
      <c r="H456" s="28"/>
      <c r="I456" s="28"/>
      <c r="J456" s="28"/>
      <c r="K456" s="28"/>
      <c r="L456" s="28"/>
      <c r="M456" s="28"/>
      <c r="N456" s="79"/>
    </row>
    <row r="457" spans="1:14">
      <c r="A457" s="87"/>
      <c r="B457" s="28"/>
      <c r="C457" s="28"/>
      <c r="D457" s="28" t="s">
        <v>273</v>
      </c>
      <c r="E457" s="139"/>
      <c r="F457" s="28"/>
      <c r="G457" s="28"/>
      <c r="H457" s="28"/>
      <c r="I457" s="28"/>
      <c r="J457" s="28"/>
      <c r="K457" s="28"/>
      <c r="L457" s="28"/>
      <c r="M457" s="28"/>
      <c r="N457" s="79"/>
    </row>
    <row r="458" spans="1:14">
      <c r="A458" s="87"/>
      <c r="B458" s="28"/>
      <c r="C458" s="28"/>
      <c r="D458" s="28" t="s">
        <v>274</v>
      </c>
      <c r="E458" s="139"/>
      <c r="F458" s="28"/>
      <c r="G458" s="28"/>
      <c r="H458" s="140" t="s">
        <v>324</v>
      </c>
      <c r="I458" s="39"/>
      <c r="J458" s="39"/>
      <c r="K458" s="28"/>
      <c r="L458" s="28" t="s">
        <v>220</v>
      </c>
      <c r="M458" s="28"/>
      <c r="N458" s="79"/>
    </row>
    <row r="459" spans="1:14" ht="12.75" customHeight="1">
      <c r="A459" s="87"/>
      <c r="B459" s="28"/>
      <c r="C459" s="28"/>
      <c r="D459" s="28" t="s">
        <v>275</v>
      </c>
      <c r="E459" s="139"/>
      <c r="F459" s="28"/>
      <c r="G459" s="28"/>
      <c r="H459" s="259" t="str">
        <f>+"Los gasto directos para una pollita en el mes es de $"&amp;VALUE(D462)&amp;"."</f>
        <v>Los gasto directos para una pollita en el mes es de $0.</v>
      </c>
      <c r="I459" s="259"/>
      <c r="J459" s="259"/>
      <c r="K459" s="28"/>
      <c r="L459" s="31"/>
      <c r="M459" s="31"/>
      <c r="N459" s="82"/>
    </row>
    <row r="460" spans="1:14">
      <c r="A460" s="87"/>
      <c r="B460" s="28"/>
      <c r="C460" s="28"/>
      <c r="D460" s="28" t="s">
        <v>276</v>
      </c>
      <c r="E460" s="139"/>
      <c r="F460" s="28"/>
      <c r="G460" s="28"/>
      <c r="H460" s="259"/>
      <c r="I460" s="259"/>
      <c r="J460" s="259"/>
      <c r="K460" s="28"/>
      <c r="L460" s="31"/>
      <c r="M460" s="31"/>
      <c r="N460" s="82"/>
    </row>
    <row r="461" spans="1:14" ht="12.75" customHeight="1">
      <c r="A461" s="87"/>
      <c r="B461" s="28"/>
      <c r="C461" s="28"/>
      <c r="D461" s="28"/>
      <c r="E461" s="28"/>
      <c r="F461" s="28"/>
      <c r="G461" s="28"/>
      <c r="H461" s="259"/>
      <c r="I461" s="259"/>
      <c r="J461" s="259"/>
      <c r="K461" s="28"/>
      <c r="L461" s="31"/>
      <c r="M461" s="31"/>
      <c r="N461" s="82"/>
    </row>
    <row r="462" spans="1:14">
      <c r="A462" s="263" t="s">
        <v>288</v>
      </c>
      <c r="B462" s="264"/>
      <c r="C462" s="28" t="s">
        <v>221</v>
      </c>
      <c r="D462" s="136">
        <f>IF(SUM(E455:E460)=0,,AVERAGE(E455:E460))</f>
        <v>0</v>
      </c>
      <c r="E462" s="93"/>
      <c r="F462" s="33"/>
      <c r="G462" s="33"/>
      <c r="H462" s="259"/>
      <c r="I462" s="259"/>
      <c r="J462" s="259"/>
      <c r="K462" s="28"/>
      <c r="L462" s="31"/>
      <c r="M462" s="31"/>
      <c r="N462" s="82"/>
    </row>
    <row r="463" spans="1:14">
      <c r="A463" s="87"/>
      <c r="B463" s="28"/>
      <c r="C463" s="28"/>
      <c r="D463" s="93"/>
      <c r="E463" s="93"/>
      <c r="F463" s="33"/>
      <c r="G463" s="33"/>
      <c r="H463" s="33"/>
      <c r="I463" s="33"/>
      <c r="J463" s="33"/>
      <c r="K463" s="113"/>
      <c r="L463" s="31"/>
      <c r="M463" s="31"/>
      <c r="N463" s="82"/>
    </row>
    <row r="464" spans="1:14">
      <c r="A464" s="87"/>
      <c r="B464" s="28"/>
      <c r="C464" s="28"/>
      <c r="D464" s="182"/>
      <c r="E464" s="182"/>
      <c r="F464" s="182"/>
      <c r="G464" s="182"/>
      <c r="H464" s="182"/>
      <c r="I464" s="182"/>
      <c r="J464" s="182"/>
      <c r="K464" s="48"/>
      <c r="L464" s="31"/>
      <c r="M464" s="31"/>
      <c r="N464" s="82"/>
    </row>
    <row r="465" spans="1:14">
      <c r="A465" s="47"/>
      <c r="B465" s="28"/>
      <c r="C465" s="28"/>
      <c r="D465" s="28"/>
      <c r="E465" s="28"/>
      <c r="F465" s="45"/>
      <c r="G465" s="45"/>
      <c r="H465" s="45"/>
      <c r="I465" s="45"/>
      <c r="J465" s="45"/>
      <c r="K465" s="45"/>
      <c r="L465" s="28"/>
      <c r="M465" s="28"/>
      <c r="N465" s="79"/>
    </row>
    <row r="466" spans="1:14">
      <c r="A466" s="89" t="s">
        <v>246</v>
      </c>
      <c r="B466" s="39"/>
      <c r="C466" s="39"/>
      <c r="D466" s="28"/>
      <c r="E466" s="38"/>
      <c r="F466" s="45"/>
      <c r="G466" s="45"/>
      <c r="H466" s="45"/>
      <c r="I466" s="45"/>
      <c r="J466" s="45"/>
      <c r="K466" s="45"/>
      <c r="L466" s="39"/>
      <c r="M466" s="39"/>
      <c r="N466" s="80"/>
    </row>
    <row r="467" spans="1:14">
      <c r="A467" s="91"/>
      <c r="B467" s="39"/>
      <c r="C467" s="39"/>
      <c r="D467" s="28"/>
      <c r="E467" s="38"/>
      <c r="F467" s="33"/>
      <c r="G467" s="33"/>
      <c r="H467" s="33"/>
      <c r="I467" s="33"/>
      <c r="J467" s="33"/>
      <c r="K467" s="83"/>
      <c r="L467" s="39"/>
      <c r="M467" s="39"/>
      <c r="N467" s="80"/>
    </row>
    <row r="468" spans="1:14">
      <c r="A468" s="91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80"/>
    </row>
    <row r="469" spans="1:14">
      <c r="A469" s="88" t="s">
        <v>290</v>
      </c>
      <c r="B469" s="31"/>
      <c r="C469" s="31"/>
      <c r="D469" s="31"/>
      <c r="E469" s="28"/>
      <c r="F469" s="28"/>
      <c r="G469" s="28"/>
      <c r="H469" s="28"/>
      <c r="I469" s="28"/>
      <c r="J469" s="28"/>
      <c r="K469" s="28"/>
      <c r="L469" s="249"/>
      <c r="M469" s="249"/>
      <c r="N469" s="81"/>
    </row>
    <row r="470" spans="1:14">
      <c r="A470" s="10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185"/>
      <c r="M470" s="185"/>
      <c r="N470" s="81"/>
    </row>
    <row r="471" spans="1:14" ht="12.75" customHeight="1">
      <c r="A471" s="260" t="s">
        <v>323</v>
      </c>
      <c r="B471" s="261"/>
      <c r="C471" s="261"/>
      <c r="D471" s="262"/>
      <c r="E471" s="262"/>
      <c r="F471" s="262"/>
      <c r="G471" s="184"/>
      <c r="H471" s="184"/>
      <c r="I471" s="184"/>
      <c r="J471" s="184"/>
      <c r="K471" s="28"/>
      <c r="L471" s="28"/>
      <c r="M471" s="28"/>
      <c r="N471" s="79"/>
    </row>
    <row r="472" spans="1:14">
      <c r="A472" s="260"/>
      <c r="B472" s="261"/>
      <c r="C472" s="261"/>
      <c r="D472" s="262"/>
      <c r="E472" s="262"/>
      <c r="F472" s="262"/>
      <c r="G472" s="184"/>
      <c r="H472" s="184"/>
      <c r="I472" s="184"/>
      <c r="J472" s="184"/>
      <c r="K472" s="28"/>
      <c r="L472" s="28"/>
      <c r="M472" s="28"/>
      <c r="N472" s="79"/>
    </row>
    <row r="473" spans="1:14">
      <c r="A473" s="186"/>
      <c r="B473" s="187"/>
      <c r="C473" s="187"/>
      <c r="D473" s="188"/>
      <c r="E473" s="188"/>
      <c r="F473" s="188"/>
      <c r="G473" s="188"/>
      <c r="H473" s="188"/>
      <c r="I473" s="188"/>
      <c r="J473" s="188"/>
      <c r="K473" s="28"/>
      <c r="L473" s="28"/>
      <c r="M473" s="28"/>
      <c r="N473" s="79"/>
    </row>
    <row r="474" spans="1:14">
      <c r="A474" s="87"/>
      <c r="B474" s="28"/>
      <c r="C474" s="28"/>
      <c r="D474" s="28"/>
      <c r="E474" s="28" t="s">
        <v>291</v>
      </c>
      <c r="F474" s="28"/>
      <c r="G474" s="28"/>
      <c r="H474" s="28"/>
      <c r="I474" s="28"/>
      <c r="J474" s="28"/>
      <c r="K474" s="28"/>
      <c r="L474" s="28"/>
      <c r="M474" s="28"/>
      <c r="N474" s="79"/>
    </row>
    <row r="475" spans="1:14">
      <c r="A475" s="87"/>
      <c r="B475" s="28"/>
      <c r="C475" s="28"/>
      <c r="D475" s="28" t="s">
        <v>271</v>
      </c>
      <c r="E475" s="139"/>
      <c r="F475" s="28"/>
      <c r="G475" s="28"/>
      <c r="H475" s="28"/>
      <c r="I475" s="28"/>
      <c r="J475" s="28"/>
      <c r="K475" s="28"/>
      <c r="L475" s="28"/>
      <c r="M475" s="28"/>
      <c r="N475" s="79"/>
    </row>
    <row r="476" spans="1:14">
      <c r="A476" s="87"/>
      <c r="B476" s="28"/>
      <c r="C476" s="28"/>
      <c r="D476" s="28" t="s">
        <v>272</v>
      </c>
      <c r="E476" s="139"/>
      <c r="F476" s="28"/>
      <c r="G476" s="28"/>
      <c r="H476" s="28"/>
      <c r="I476" s="28"/>
      <c r="J476" s="28"/>
      <c r="K476" s="28"/>
      <c r="L476" s="28" t="s">
        <v>220</v>
      </c>
      <c r="M476" s="28"/>
      <c r="N476" s="79"/>
    </row>
    <row r="477" spans="1:14">
      <c r="A477" s="87"/>
      <c r="B477" s="28"/>
      <c r="C477" s="28"/>
      <c r="D477" s="28" t="s">
        <v>273</v>
      </c>
      <c r="E477" s="139"/>
      <c r="F477" s="28"/>
      <c r="G477" s="28"/>
      <c r="H477" s="28"/>
      <c r="I477" s="28"/>
      <c r="J477" s="28"/>
      <c r="K477" s="28"/>
      <c r="L477" s="31"/>
      <c r="M477" s="31"/>
      <c r="N477" s="82"/>
    </row>
    <row r="478" spans="1:14">
      <c r="A478" s="87"/>
      <c r="B478" s="28"/>
      <c r="C478" s="28"/>
      <c r="D478" s="28" t="s">
        <v>274</v>
      </c>
      <c r="E478" s="139"/>
      <c r="F478" s="28"/>
      <c r="G478" s="28"/>
      <c r="H478" s="140" t="s">
        <v>324</v>
      </c>
      <c r="I478" s="39"/>
      <c r="J478" s="39"/>
      <c r="K478" s="28"/>
      <c r="L478" s="31"/>
      <c r="M478" s="31"/>
      <c r="N478" s="82"/>
    </row>
    <row r="479" spans="1:14" ht="12.75" customHeight="1">
      <c r="A479" s="87"/>
      <c r="B479" s="28"/>
      <c r="C479" s="28"/>
      <c r="D479" s="28" t="s">
        <v>275</v>
      </c>
      <c r="E479" s="139"/>
      <c r="F479" s="28"/>
      <c r="G479" s="28"/>
      <c r="H479" s="259" t="str">
        <f>+"Los sueldos y prestaciones para una pollita en el mes es de $"&amp;VALUE(D482)&amp;"."</f>
        <v>Los sueldos y prestaciones para una pollita en el mes es de $0.</v>
      </c>
      <c r="I479" s="259"/>
      <c r="J479" s="259"/>
      <c r="K479" s="28"/>
      <c r="L479" s="31"/>
      <c r="M479" s="31"/>
      <c r="N479" s="82"/>
    </row>
    <row r="480" spans="1:14">
      <c r="A480" s="87"/>
      <c r="B480" s="28"/>
      <c r="C480" s="28"/>
      <c r="D480" s="28" t="s">
        <v>276</v>
      </c>
      <c r="E480" s="139"/>
      <c r="F480" s="28"/>
      <c r="G480" s="28"/>
      <c r="H480" s="259"/>
      <c r="I480" s="259"/>
      <c r="J480" s="259"/>
      <c r="K480" s="28"/>
      <c r="L480" s="31"/>
      <c r="M480" s="31"/>
      <c r="N480" s="82"/>
    </row>
    <row r="481" spans="1:14">
      <c r="A481" s="87"/>
      <c r="B481" s="28"/>
      <c r="C481" s="28"/>
      <c r="D481" s="28"/>
      <c r="E481" s="28"/>
      <c r="F481" s="28"/>
      <c r="G481" s="28"/>
      <c r="H481" s="259"/>
      <c r="I481" s="259"/>
      <c r="J481" s="259"/>
      <c r="K481" s="28"/>
      <c r="L481" s="31"/>
      <c r="M481" s="31"/>
      <c r="N481" s="82"/>
    </row>
    <row r="482" spans="1:14">
      <c r="A482" s="263" t="s">
        <v>290</v>
      </c>
      <c r="B482" s="264"/>
      <c r="C482" s="28" t="s">
        <v>221</v>
      </c>
      <c r="D482" s="136">
        <f>IF(SUM(E475:E480)=0,,AVERAGE(E475:E480))</f>
        <v>0</v>
      </c>
      <c r="E482" s="93"/>
      <c r="F482" s="33"/>
      <c r="G482" s="33"/>
      <c r="H482" s="259"/>
      <c r="I482" s="259"/>
      <c r="J482" s="259"/>
      <c r="K482" s="28"/>
      <c r="L482" s="31"/>
      <c r="M482" s="31"/>
      <c r="N482" s="82"/>
    </row>
    <row r="483" spans="1:14">
      <c r="A483" s="116"/>
      <c r="B483" s="93"/>
      <c r="C483" s="28"/>
      <c r="D483" s="93"/>
      <c r="E483" s="93"/>
      <c r="F483" s="33"/>
      <c r="G483" s="33"/>
      <c r="H483" s="33"/>
      <c r="I483" s="33"/>
      <c r="J483" s="33"/>
      <c r="K483" s="113"/>
      <c r="L483" s="28"/>
      <c r="M483" s="28"/>
      <c r="N483" s="79"/>
    </row>
    <row r="484" spans="1:14">
      <c r="A484" s="87"/>
      <c r="B484" s="28"/>
      <c r="C484" s="28"/>
      <c r="D484" s="182"/>
      <c r="E484" s="182"/>
      <c r="F484" s="182"/>
      <c r="G484" s="182"/>
      <c r="H484" s="182"/>
      <c r="I484" s="182"/>
      <c r="J484" s="182"/>
      <c r="K484" s="48"/>
      <c r="L484" s="28"/>
      <c r="M484" s="28"/>
      <c r="N484" s="79"/>
    </row>
    <row r="485" spans="1:14">
      <c r="A485" s="47"/>
      <c r="B485" s="28"/>
      <c r="C485" s="28"/>
      <c r="D485" s="28"/>
      <c r="E485" s="28"/>
      <c r="F485" s="45"/>
      <c r="G485" s="45"/>
      <c r="H485" s="45"/>
      <c r="I485" s="45"/>
      <c r="J485" s="45"/>
      <c r="K485" s="45"/>
      <c r="L485" s="28"/>
      <c r="M485" s="28"/>
      <c r="N485" s="79"/>
    </row>
    <row r="486" spans="1:14">
      <c r="A486" s="89" t="s">
        <v>246</v>
      </c>
      <c r="B486" s="39"/>
      <c r="C486" s="39"/>
      <c r="D486" s="28"/>
      <c r="E486" s="38"/>
      <c r="F486" s="45"/>
      <c r="G486" s="45"/>
      <c r="H486" s="45"/>
      <c r="I486" s="45"/>
      <c r="J486" s="45"/>
      <c r="K486" s="45"/>
      <c r="L486" s="39"/>
      <c r="M486" s="39"/>
      <c r="N486" s="80"/>
    </row>
    <row r="487" spans="1:14">
      <c r="A487" s="91"/>
      <c r="B487" s="39"/>
      <c r="C487" s="39"/>
      <c r="D487" s="28"/>
      <c r="E487" s="38"/>
      <c r="F487" s="33"/>
      <c r="G487" s="33"/>
      <c r="H487" s="33"/>
      <c r="I487" s="33"/>
      <c r="J487" s="33"/>
      <c r="K487" s="83"/>
      <c r="L487" s="39"/>
      <c r="M487" s="39"/>
      <c r="N487" s="80"/>
    </row>
    <row r="488" spans="1:14">
      <c r="A488" s="98"/>
      <c r="B488" s="85"/>
      <c r="C488" s="85"/>
      <c r="D488" s="31"/>
      <c r="E488" s="128"/>
      <c r="F488" s="46"/>
      <c r="G488" s="46"/>
      <c r="H488" s="46"/>
      <c r="I488" s="46"/>
      <c r="J488" s="46"/>
      <c r="K488" s="129"/>
      <c r="L488" s="85"/>
      <c r="M488" s="85"/>
      <c r="N488" s="86"/>
    </row>
    <row r="489" spans="1:14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1"/>
    </row>
    <row r="490" spans="1:14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1"/>
    </row>
    <row r="491" spans="1:14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1"/>
    </row>
    <row r="492" spans="1:14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1"/>
    </row>
    <row r="493" spans="1:14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1"/>
    </row>
    <row r="494" spans="1:1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1"/>
    </row>
    <row r="495" spans="1:14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1"/>
    </row>
    <row r="496" spans="1:14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1"/>
    </row>
    <row r="497" spans="1:14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1"/>
    </row>
    <row r="498" spans="1:14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1"/>
    </row>
    <row r="499" spans="1:14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1"/>
    </row>
    <row r="500" spans="1:14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1"/>
    </row>
    <row r="501" spans="1:14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1"/>
    </row>
    <row r="502" spans="1:14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1"/>
    </row>
    <row r="503" spans="1:14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1"/>
    </row>
    <row r="504" spans="1:1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1"/>
    </row>
    <row r="505" spans="1:14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1"/>
    </row>
    <row r="506" spans="1:14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1"/>
    </row>
    <row r="507" spans="1:14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1"/>
    </row>
    <row r="508" spans="1:14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1"/>
    </row>
    <row r="509" spans="1:14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1"/>
    </row>
    <row r="510" spans="1:14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1"/>
    </row>
    <row r="511" spans="1:14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1"/>
    </row>
    <row r="512" spans="1:14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1"/>
    </row>
    <row r="513" spans="1:14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1"/>
    </row>
    <row r="514" spans="1: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1"/>
    </row>
    <row r="515" spans="1:14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1"/>
    </row>
    <row r="516" spans="1:14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1"/>
    </row>
    <row r="517" spans="1:14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1"/>
    </row>
    <row r="518" spans="1:14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1"/>
    </row>
    <row r="519" spans="1:14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1"/>
    </row>
    <row r="520" spans="1:14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1"/>
    </row>
    <row r="521" spans="1:14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1"/>
    </row>
    <row r="522" spans="1:14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1"/>
    </row>
    <row r="523" spans="1:14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1"/>
    </row>
    <row r="524" spans="1:1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1"/>
    </row>
    <row r="525" spans="1:14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1"/>
    </row>
    <row r="526" spans="1:14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1"/>
    </row>
    <row r="527" spans="1:14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1"/>
    </row>
    <row r="528" spans="1:14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1"/>
    </row>
    <row r="529" spans="1:14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1"/>
    </row>
    <row r="530" spans="1:14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1"/>
    </row>
    <row r="531" spans="1:14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1"/>
    </row>
    <row r="532" spans="1:14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1"/>
    </row>
    <row r="533" spans="1:14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1"/>
    </row>
    <row r="534" spans="1:1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1"/>
    </row>
    <row r="535" spans="1:14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1"/>
    </row>
    <row r="536" spans="1:14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1"/>
    </row>
    <row r="537" spans="1:14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1"/>
    </row>
    <row r="538" spans="1:14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1"/>
    </row>
    <row r="539" spans="1:14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1"/>
    </row>
    <row r="540" spans="1:14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1"/>
    </row>
    <row r="541" spans="1:14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1"/>
    </row>
    <row r="542" spans="1:14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1"/>
    </row>
    <row r="543" spans="1:14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1"/>
    </row>
    <row r="544" spans="1:1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1"/>
    </row>
    <row r="545" spans="1:14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1"/>
    </row>
    <row r="546" spans="1:14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1"/>
    </row>
    <row r="547" spans="1:14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1"/>
    </row>
    <row r="548" spans="1:14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1"/>
    </row>
    <row r="549" spans="1:14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1"/>
    </row>
    <row r="550" spans="1:14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1"/>
    </row>
    <row r="551" spans="1:14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1"/>
    </row>
    <row r="552" spans="1:14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1"/>
    </row>
    <row r="553" spans="1:14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1"/>
    </row>
    <row r="554" spans="1:1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1"/>
    </row>
    <row r="555" spans="1:14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1"/>
    </row>
    <row r="556" spans="1:14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1"/>
    </row>
    <row r="557" spans="1:14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1"/>
    </row>
    <row r="558" spans="1:14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1"/>
    </row>
    <row r="559" spans="1:14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1"/>
    </row>
    <row r="560" spans="1:14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1"/>
    </row>
    <row r="561" spans="1:14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1"/>
    </row>
    <row r="562" spans="1:14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1"/>
    </row>
    <row r="563" spans="1:14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1"/>
    </row>
    <row r="564" spans="1:1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1"/>
    </row>
    <row r="565" spans="1:14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1"/>
    </row>
    <row r="566" spans="1:14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1"/>
    </row>
    <row r="567" spans="1:14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1"/>
    </row>
    <row r="568" spans="1:14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1"/>
    </row>
    <row r="569" spans="1:14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1"/>
    </row>
    <row r="570" spans="1:14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1"/>
    </row>
    <row r="571" spans="1:14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1"/>
    </row>
    <row r="572" spans="1:14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1"/>
    </row>
    <row r="573" spans="1:14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1"/>
    </row>
    <row r="574" spans="1:1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1"/>
    </row>
    <row r="575" spans="1:14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1"/>
    </row>
    <row r="576" spans="1:14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1"/>
    </row>
    <row r="577" spans="1:14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1"/>
    </row>
    <row r="578" spans="1:14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1"/>
    </row>
    <row r="579" spans="1:14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1"/>
    </row>
    <row r="580" spans="1:14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1"/>
    </row>
    <row r="581" spans="1:14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1"/>
    </row>
    <row r="582" spans="1:14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1"/>
    </row>
    <row r="583" spans="1:14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1"/>
    </row>
    <row r="584" spans="1:1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1"/>
    </row>
    <row r="585" spans="1:14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1"/>
    </row>
    <row r="586" spans="1:14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1"/>
    </row>
    <row r="587" spans="1:14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1"/>
    </row>
    <row r="588" spans="1:14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1"/>
    </row>
    <row r="589" spans="1:14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1"/>
    </row>
    <row r="590" spans="1:14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1"/>
    </row>
    <row r="591" spans="1:14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1"/>
    </row>
    <row r="592" spans="1:14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1"/>
    </row>
    <row r="593" spans="1:14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1"/>
    </row>
    <row r="594" spans="1:1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1"/>
    </row>
    <row r="595" spans="1:14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1"/>
    </row>
    <row r="596" spans="1:14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1"/>
    </row>
    <row r="597" spans="1:14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1"/>
    </row>
    <row r="598" spans="1:14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1"/>
    </row>
    <row r="599" spans="1:14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1"/>
    </row>
    <row r="600" spans="1:14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1"/>
    </row>
    <row r="601" spans="1:14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1"/>
    </row>
    <row r="602" spans="1:14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1"/>
    </row>
    <row r="603" spans="1:14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1"/>
    </row>
    <row r="604" spans="1:1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1"/>
    </row>
    <row r="605" spans="1:14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1"/>
    </row>
    <row r="606" spans="1:14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1"/>
    </row>
    <row r="607" spans="1:14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1"/>
    </row>
    <row r="608" spans="1:14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1"/>
    </row>
    <row r="609" spans="1:14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1"/>
    </row>
    <row r="610" spans="1:14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1"/>
    </row>
    <row r="611" spans="1:14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1"/>
    </row>
    <row r="612" spans="1:14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1"/>
    </row>
    <row r="613" spans="1:14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1"/>
    </row>
    <row r="614" spans="1: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1"/>
    </row>
    <row r="615" spans="1:14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1"/>
    </row>
    <row r="616" spans="1:14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1"/>
    </row>
    <row r="617" spans="1:14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1"/>
    </row>
    <row r="618" spans="1:14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1"/>
    </row>
    <row r="619" spans="1:14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1"/>
    </row>
    <row r="620" spans="1:14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1"/>
    </row>
    <row r="621" spans="1:14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1"/>
    </row>
    <row r="622" spans="1:14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1"/>
    </row>
    <row r="623" spans="1:14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1"/>
    </row>
    <row r="624" spans="1:1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1"/>
    </row>
    <row r="625" spans="1:14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1"/>
    </row>
    <row r="626" spans="1:14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1"/>
    </row>
    <row r="627" spans="1:14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1"/>
    </row>
    <row r="628" spans="1:14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1"/>
    </row>
    <row r="629" spans="1:14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1"/>
    </row>
    <row r="630" spans="1:14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1"/>
    </row>
    <row r="631" spans="1:14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1"/>
    </row>
    <row r="632" spans="1:14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1"/>
    </row>
    <row r="633" spans="1:14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1"/>
    </row>
    <row r="634" spans="1:1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1"/>
    </row>
    <row r="635" spans="1:14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1"/>
    </row>
    <row r="636" spans="1:14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1"/>
    </row>
    <row r="637" spans="1:14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1"/>
    </row>
    <row r="638" spans="1:14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1"/>
    </row>
    <row r="639" spans="1:14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1"/>
    </row>
    <row r="640" spans="1:14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1"/>
    </row>
    <row r="641" spans="1:14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1"/>
    </row>
    <row r="642" spans="1:14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1"/>
    </row>
    <row r="643" spans="1:14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1"/>
    </row>
    <row r="644" spans="1:1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1"/>
    </row>
    <row r="645" spans="1:14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1"/>
    </row>
    <row r="646" spans="1:14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1"/>
    </row>
    <row r="647" spans="1:14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1"/>
    </row>
    <row r="648" spans="1:14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1"/>
    </row>
    <row r="649" spans="1:14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1"/>
    </row>
    <row r="650" spans="1:14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1"/>
    </row>
    <row r="651" spans="1:14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1"/>
    </row>
    <row r="652" spans="1:14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1"/>
    </row>
    <row r="653" spans="1:14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1"/>
    </row>
    <row r="654" spans="1:1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1"/>
    </row>
    <row r="655" spans="1:14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1"/>
    </row>
    <row r="656" spans="1:14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1"/>
    </row>
    <row r="657" spans="1:14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1"/>
    </row>
    <row r="658" spans="1:14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1"/>
    </row>
    <row r="659" spans="1:14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1"/>
    </row>
    <row r="660" spans="1:14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1"/>
    </row>
    <row r="661" spans="1:14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1"/>
    </row>
    <row r="662" spans="1:14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1"/>
    </row>
    <row r="663" spans="1:14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1"/>
    </row>
    <row r="664" spans="1:1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1"/>
    </row>
    <row r="665" spans="1:14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1"/>
    </row>
    <row r="666" spans="1:14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1"/>
    </row>
    <row r="667" spans="1:14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1"/>
    </row>
    <row r="668" spans="1:14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1"/>
    </row>
    <row r="669" spans="1:14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1"/>
    </row>
    <row r="670" spans="1:14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1"/>
    </row>
    <row r="671" spans="1:14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1"/>
    </row>
    <row r="672" spans="1:14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1"/>
    </row>
    <row r="673" spans="1:14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1"/>
    </row>
    <row r="674" spans="1:1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1"/>
    </row>
    <row r="675" spans="1:14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1"/>
    </row>
    <row r="676" spans="1:14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1"/>
    </row>
    <row r="677" spans="1:14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1"/>
    </row>
    <row r="678" spans="1:14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1"/>
    </row>
    <row r="679" spans="1:14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1"/>
    </row>
    <row r="680" spans="1:14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1"/>
    </row>
    <row r="681" spans="1:14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1"/>
    </row>
    <row r="682" spans="1:14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1"/>
    </row>
    <row r="683" spans="1:14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1"/>
    </row>
    <row r="684" spans="1:1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1"/>
    </row>
    <row r="685" spans="1:14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1"/>
    </row>
    <row r="686" spans="1:14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1"/>
    </row>
    <row r="687" spans="1:14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1"/>
    </row>
    <row r="688" spans="1:14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1"/>
    </row>
    <row r="689" spans="1:14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1"/>
    </row>
    <row r="690" spans="1:14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1"/>
    </row>
    <row r="691" spans="1:14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1"/>
    </row>
    <row r="692" spans="1:14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1"/>
    </row>
    <row r="693" spans="1:14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1"/>
    </row>
    <row r="694" spans="1:1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1"/>
    </row>
    <row r="695" spans="1:14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1"/>
    </row>
    <row r="696" spans="1:14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1"/>
    </row>
    <row r="697" spans="1:14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1"/>
    </row>
    <row r="698" spans="1:14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1"/>
    </row>
    <row r="699" spans="1:14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1"/>
    </row>
    <row r="700" spans="1:14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1"/>
    </row>
    <row r="701" spans="1:14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1"/>
    </row>
    <row r="702" spans="1:14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1"/>
    </row>
    <row r="703" spans="1:14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1"/>
    </row>
    <row r="704" spans="1:1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1"/>
    </row>
    <row r="705" spans="1:14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1"/>
    </row>
    <row r="706" spans="1:14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1"/>
    </row>
    <row r="707" spans="1:14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1"/>
    </row>
    <row r="708" spans="1:14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1"/>
    </row>
    <row r="709" spans="1:14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1"/>
    </row>
    <row r="710" spans="1:14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1"/>
    </row>
    <row r="711" spans="1:14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1"/>
    </row>
    <row r="712" spans="1:14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1"/>
    </row>
    <row r="713" spans="1:14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1"/>
    </row>
    <row r="714" spans="1: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1"/>
    </row>
    <row r="715" spans="1:14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1"/>
    </row>
    <row r="716" spans="1:14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1"/>
    </row>
    <row r="717" spans="1:14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1"/>
    </row>
    <row r="718" spans="1:14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1"/>
    </row>
    <row r="719" spans="1:14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1"/>
    </row>
    <row r="720" spans="1:14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1"/>
    </row>
    <row r="721" spans="1:14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1"/>
    </row>
    <row r="722" spans="1:14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1"/>
    </row>
    <row r="723" spans="1:14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1"/>
    </row>
    <row r="724" spans="1:1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1"/>
    </row>
    <row r="725" spans="1:14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1"/>
    </row>
    <row r="726" spans="1:14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1"/>
    </row>
    <row r="727" spans="1:14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1"/>
    </row>
    <row r="728" spans="1:14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1"/>
    </row>
    <row r="729" spans="1:14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1"/>
    </row>
    <row r="730" spans="1:14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1"/>
    </row>
    <row r="731" spans="1:14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1"/>
    </row>
    <row r="732" spans="1:14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1"/>
    </row>
    <row r="733" spans="1:14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1"/>
    </row>
    <row r="734" spans="1:1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1"/>
    </row>
    <row r="735" spans="1:14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1"/>
    </row>
    <row r="736" spans="1:14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1"/>
    </row>
    <row r="737" spans="1:14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1"/>
    </row>
    <row r="738" spans="1:14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1"/>
    </row>
    <row r="739" spans="1:14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1"/>
    </row>
    <row r="740" spans="1:14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1"/>
    </row>
    <row r="741" spans="1:14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1"/>
    </row>
    <row r="742" spans="1:14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1"/>
    </row>
    <row r="743" spans="1:14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1"/>
    </row>
    <row r="744" spans="1:1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1"/>
    </row>
    <row r="745" spans="1:14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1"/>
    </row>
    <row r="746" spans="1:14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1"/>
    </row>
    <row r="747" spans="1:14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1"/>
    </row>
    <row r="748" spans="1:14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1"/>
    </row>
    <row r="749" spans="1:14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1"/>
    </row>
    <row r="750" spans="1:14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1"/>
    </row>
    <row r="751" spans="1:14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1"/>
    </row>
    <row r="752" spans="1:14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1"/>
    </row>
    <row r="753" spans="1:14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1"/>
    </row>
    <row r="754" spans="1:1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1"/>
    </row>
    <row r="755" spans="1:14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1"/>
    </row>
    <row r="756" spans="1:14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1"/>
    </row>
    <row r="757" spans="1:14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1"/>
    </row>
    <row r="758" spans="1:14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1"/>
    </row>
    <row r="759" spans="1:14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1"/>
    </row>
    <row r="760" spans="1:14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1"/>
    </row>
    <row r="761" spans="1:14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1"/>
    </row>
    <row r="762" spans="1:14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1"/>
    </row>
    <row r="763" spans="1:14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1"/>
    </row>
    <row r="764" spans="1:1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1"/>
    </row>
    <row r="765" spans="1:14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1"/>
    </row>
    <row r="766" spans="1:14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1"/>
    </row>
    <row r="767" spans="1:14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1"/>
    </row>
    <row r="768" spans="1:14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1"/>
    </row>
    <row r="769" spans="1:14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1"/>
    </row>
    <row r="770" spans="1:14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1"/>
    </row>
    <row r="771" spans="1:14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1"/>
    </row>
    <row r="772" spans="1:14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1"/>
    </row>
    <row r="773" spans="1:14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1"/>
    </row>
    <row r="774" spans="1:1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1"/>
    </row>
    <row r="775" spans="1:14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1"/>
    </row>
    <row r="776" spans="1:14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1"/>
    </row>
    <row r="777" spans="1:14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1"/>
    </row>
    <row r="778" spans="1:14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1"/>
    </row>
    <row r="779" spans="1:14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1"/>
    </row>
    <row r="780" spans="1:14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1"/>
    </row>
    <row r="781" spans="1:14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1"/>
    </row>
    <row r="782" spans="1:14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1"/>
    </row>
    <row r="783" spans="1:14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1"/>
    </row>
    <row r="784" spans="1:1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1"/>
    </row>
    <row r="785" spans="1:14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1"/>
    </row>
    <row r="786" spans="1:14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1"/>
    </row>
    <row r="787" spans="1:14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1"/>
    </row>
    <row r="788" spans="1:14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1"/>
    </row>
    <row r="789" spans="1:14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1"/>
    </row>
    <row r="790" spans="1:14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1"/>
    </row>
    <row r="791" spans="1:14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1"/>
    </row>
    <row r="792" spans="1:14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1"/>
    </row>
    <row r="793" spans="1:14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1"/>
    </row>
    <row r="794" spans="1:1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1"/>
    </row>
    <row r="795" spans="1:14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1"/>
    </row>
    <row r="796" spans="1:14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1"/>
    </row>
    <row r="797" spans="1:14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1"/>
    </row>
    <row r="798" spans="1:14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1"/>
    </row>
    <row r="799" spans="1:14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1"/>
    </row>
    <row r="800" spans="1:14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1"/>
    </row>
    <row r="801" spans="1:14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1"/>
    </row>
    <row r="802" spans="1:14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1"/>
    </row>
    <row r="803" spans="1:14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1"/>
    </row>
    <row r="804" spans="1:1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1"/>
    </row>
    <row r="805" spans="1:14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1"/>
    </row>
    <row r="806" spans="1:14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1"/>
    </row>
    <row r="807" spans="1:14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1"/>
    </row>
    <row r="808" spans="1:14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1"/>
    </row>
    <row r="809" spans="1:14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1"/>
    </row>
    <row r="810" spans="1:14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1"/>
    </row>
    <row r="811" spans="1:14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1"/>
    </row>
    <row r="812" spans="1:14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1"/>
    </row>
    <row r="813" spans="1:14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1"/>
    </row>
    <row r="814" spans="1: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1"/>
    </row>
    <row r="815" spans="1:14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1"/>
    </row>
    <row r="816" spans="1:14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1"/>
    </row>
    <row r="817" spans="1:14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1"/>
    </row>
    <row r="818" spans="1:14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1"/>
    </row>
    <row r="819" spans="1:14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1"/>
    </row>
    <row r="820" spans="1:14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1"/>
    </row>
    <row r="821" spans="1:14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1"/>
    </row>
    <row r="822" spans="1:14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1"/>
    </row>
    <row r="823" spans="1:14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1"/>
    </row>
    <row r="824" spans="1:1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1"/>
    </row>
    <row r="825" spans="1:14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1"/>
    </row>
    <row r="826" spans="1:14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1"/>
    </row>
    <row r="827" spans="1:14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1"/>
    </row>
    <row r="828" spans="1:14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1"/>
    </row>
    <row r="829" spans="1:14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1"/>
    </row>
    <row r="830" spans="1:14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1"/>
    </row>
    <row r="831" spans="1:14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1"/>
    </row>
    <row r="832" spans="1:14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1"/>
    </row>
    <row r="833" spans="1:14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1"/>
    </row>
    <row r="834" spans="1:1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1"/>
    </row>
    <row r="835" spans="1:14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1"/>
    </row>
    <row r="836" spans="1:14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1"/>
    </row>
    <row r="837" spans="1:14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1"/>
    </row>
    <row r="838" spans="1:14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1"/>
    </row>
    <row r="839" spans="1:14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1"/>
    </row>
    <row r="840" spans="1:14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1"/>
    </row>
    <row r="841" spans="1:14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1"/>
    </row>
    <row r="842" spans="1:14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1"/>
    </row>
    <row r="843" spans="1:14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1"/>
    </row>
    <row r="844" spans="1:1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1"/>
    </row>
    <row r="845" spans="1:14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1"/>
    </row>
    <row r="846" spans="1:14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1"/>
    </row>
    <row r="847" spans="1:14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1"/>
    </row>
    <row r="848" spans="1:14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1"/>
    </row>
    <row r="849" spans="1:14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1"/>
    </row>
    <row r="850" spans="1:14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1"/>
    </row>
    <row r="851" spans="1:14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1"/>
    </row>
    <row r="852" spans="1:14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1"/>
    </row>
    <row r="853" spans="1:14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1"/>
    </row>
    <row r="854" spans="1:1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1"/>
    </row>
    <row r="855" spans="1:14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1"/>
    </row>
    <row r="856" spans="1:14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1"/>
    </row>
    <row r="857" spans="1:14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1"/>
    </row>
    <row r="858" spans="1:14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1"/>
    </row>
    <row r="859" spans="1:14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1"/>
    </row>
    <row r="860" spans="1:14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1"/>
    </row>
    <row r="861" spans="1:14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1"/>
    </row>
    <row r="862" spans="1:14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1"/>
    </row>
    <row r="863" spans="1:14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1"/>
    </row>
    <row r="864" spans="1:1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1"/>
    </row>
    <row r="865" spans="1:14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1"/>
    </row>
    <row r="866" spans="1:14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1"/>
    </row>
    <row r="867" spans="1:14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1"/>
    </row>
    <row r="868" spans="1:14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1"/>
    </row>
    <row r="869" spans="1:14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1"/>
    </row>
    <row r="870" spans="1:14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1"/>
    </row>
    <row r="871" spans="1:14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1"/>
    </row>
    <row r="872" spans="1:14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1"/>
    </row>
    <row r="873" spans="1:14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1"/>
    </row>
    <row r="874" spans="1:1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1"/>
    </row>
    <row r="875" spans="1:14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1"/>
    </row>
    <row r="876" spans="1:14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1"/>
    </row>
    <row r="877" spans="1:14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1"/>
    </row>
    <row r="878" spans="1:14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1"/>
    </row>
    <row r="879" spans="1:14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1"/>
    </row>
    <row r="880" spans="1:14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1"/>
    </row>
    <row r="881" spans="1:14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1"/>
    </row>
    <row r="882" spans="1:14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1"/>
    </row>
    <row r="883" spans="1:14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1"/>
    </row>
    <row r="884" spans="1:1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1"/>
    </row>
    <row r="885" spans="1:14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1"/>
    </row>
    <row r="886" spans="1:14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1"/>
    </row>
    <row r="887" spans="1:14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1"/>
    </row>
    <row r="888" spans="1:14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1"/>
    </row>
    <row r="889" spans="1:14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1"/>
    </row>
  </sheetData>
  <mergeCells count="98">
    <mergeCell ref="A327:N327"/>
    <mergeCell ref="A54:N54"/>
    <mergeCell ref="L429:M429"/>
    <mergeCell ref="A431:F432"/>
    <mergeCell ref="H439:J442"/>
    <mergeCell ref="L369:M369"/>
    <mergeCell ref="A371:F372"/>
    <mergeCell ref="H379:J382"/>
    <mergeCell ref="A382:B382"/>
    <mergeCell ref="L389:M389"/>
    <mergeCell ref="L329:M329"/>
    <mergeCell ref="A331:F332"/>
    <mergeCell ref="H339:J342"/>
    <mergeCell ref="A351:F352"/>
    <mergeCell ref="H359:J362"/>
    <mergeCell ref="A362:B362"/>
    <mergeCell ref="L449:M449"/>
    <mergeCell ref="A451:F452"/>
    <mergeCell ref="A391:F392"/>
    <mergeCell ref="H399:J402"/>
    <mergeCell ref="L409:M409"/>
    <mergeCell ref="A411:F412"/>
    <mergeCell ref="H419:J422"/>
    <mergeCell ref="L267:M267"/>
    <mergeCell ref="A269:F270"/>
    <mergeCell ref="H277:J280"/>
    <mergeCell ref="L287:M287"/>
    <mergeCell ref="A289:F290"/>
    <mergeCell ref="A229:F230"/>
    <mergeCell ref="H237:J240"/>
    <mergeCell ref="L247:M247"/>
    <mergeCell ref="A249:F250"/>
    <mergeCell ref="H257:J260"/>
    <mergeCell ref="L207:M207"/>
    <mergeCell ref="A209:F210"/>
    <mergeCell ref="H217:J220"/>
    <mergeCell ref="A220:B220"/>
    <mergeCell ref="L227:M227"/>
    <mergeCell ref="H157:J160"/>
    <mergeCell ref="A160:B160"/>
    <mergeCell ref="A189:F190"/>
    <mergeCell ref="H197:J200"/>
    <mergeCell ref="A200:B200"/>
    <mergeCell ref="L128:M128"/>
    <mergeCell ref="A130:F131"/>
    <mergeCell ref="H138:J141"/>
    <mergeCell ref="A141:B141"/>
    <mergeCell ref="A149:F150"/>
    <mergeCell ref="H102:J105"/>
    <mergeCell ref="A105:B105"/>
    <mergeCell ref="L110:M110"/>
    <mergeCell ref="A112:F113"/>
    <mergeCell ref="H120:J123"/>
    <mergeCell ref="A123:B123"/>
    <mergeCell ref="A94:F95"/>
    <mergeCell ref="L42:M42"/>
    <mergeCell ref="A44:F45"/>
    <mergeCell ref="H44:J47"/>
    <mergeCell ref="L56:M56"/>
    <mergeCell ref="A58:F59"/>
    <mergeCell ref="H66:J69"/>
    <mergeCell ref="A69:B69"/>
    <mergeCell ref="L74:M74"/>
    <mergeCell ref="A76:F77"/>
    <mergeCell ref="H84:J87"/>
    <mergeCell ref="A87:B87"/>
    <mergeCell ref="L92:M92"/>
    <mergeCell ref="L18:M18"/>
    <mergeCell ref="A20:F21"/>
    <mergeCell ref="H20:J23"/>
    <mergeCell ref="A23:B23"/>
    <mergeCell ref="A32:F33"/>
    <mergeCell ref="H32:J35"/>
    <mergeCell ref="A35:B35"/>
    <mergeCell ref="A1:N1"/>
    <mergeCell ref="A2:N2"/>
    <mergeCell ref="L6:M6"/>
    <mergeCell ref="A8:F9"/>
    <mergeCell ref="H8:J11"/>
    <mergeCell ref="A11:B11"/>
    <mergeCell ref="A4:N4"/>
    <mergeCell ref="L167:M167"/>
    <mergeCell ref="A169:F170"/>
    <mergeCell ref="H177:J180"/>
    <mergeCell ref="A180:B180"/>
    <mergeCell ref="L187:M187"/>
    <mergeCell ref="H297:J300"/>
    <mergeCell ref="A300:B300"/>
    <mergeCell ref="L307:M307"/>
    <mergeCell ref="A309:F310"/>
    <mergeCell ref="H317:J320"/>
    <mergeCell ref="A320:B320"/>
    <mergeCell ref="A462:B462"/>
    <mergeCell ref="L469:M469"/>
    <mergeCell ref="A471:F472"/>
    <mergeCell ref="H479:J482"/>
    <mergeCell ref="A482:B482"/>
    <mergeCell ref="H459:J462"/>
  </mergeCells>
  <conditionalFormatting sqref="K49">
    <cfRule type="cellIs" dxfId="275" priority="46" stopIfTrue="1" operator="greaterThanOrEqual">
      <formula>1</formula>
    </cfRule>
  </conditionalFormatting>
  <conditionalFormatting sqref="K344">
    <cfRule type="cellIs" dxfId="274" priority="41" stopIfTrue="1" operator="greaterThanOrEqual">
      <formula>1</formula>
    </cfRule>
  </conditionalFormatting>
  <conditionalFormatting sqref="K202">
    <cfRule type="cellIs" dxfId="273" priority="36" stopIfTrue="1" operator="greaterThanOrEqual">
      <formula>1</formula>
    </cfRule>
  </conditionalFormatting>
  <conditionalFormatting sqref="K24">
    <cfRule type="cellIs" dxfId="272" priority="45" stopIfTrue="1" operator="lessThanOrEqual">
      <formula>1</formula>
    </cfRule>
  </conditionalFormatting>
  <conditionalFormatting sqref="K282">
    <cfRule type="cellIs" dxfId="271" priority="34" stopIfTrue="1" operator="greaterThanOrEqual">
      <formula>1</formula>
    </cfRule>
  </conditionalFormatting>
  <conditionalFormatting sqref="K162">
    <cfRule type="cellIs" dxfId="270" priority="32" stopIfTrue="1" operator="greaterThanOrEqual">
      <formula>1</formula>
    </cfRule>
  </conditionalFormatting>
  <conditionalFormatting sqref="K343">
    <cfRule type="cellIs" dxfId="269" priority="39" stopIfTrue="1" operator="lessThanOrEqual">
      <formula>1</formula>
    </cfRule>
  </conditionalFormatting>
  <conditionalFormatting sqref="K123">
    <cfRule type="cellIs" dxfId="268" priority="28" stopIfTrue="1" operator="lessThanOrEqual">
      <formula>1</formula>
    </cfRule>
  </conditionalFormatting>
  <conditionalFormatting sqref="K143">
    <cfRule type="cellIs" dxfId="267" priority="27" stopIfTrue="1" operator="lessThanOrEqual">
      <formula>1</formula>
    </cfRule>
  </conditionalFormatting>
  <conditionalFormatting sqref="K161">
    <cfRule type="cellIs" dxfId="266" priority="26" stopIfTrue="1" operator="lessThanOrEqual">
      <formula>1</formula>
    </cfRule>
  </conditionalFormatting>
  <conditionalFormatting sqref="K201">
    <cfRule type="cellIs" dxfId="265" priority="25" stopIfTrue="1" operator="lessThanOrEqual">
      <formula>1</formula>
    </cfRule>
  </conditionalFormatting>
  <conditionalFormatting sqref="K181">
    <cfRule type="cellIs" dxfId="264" priority="24" stopIfTrue="1" operator="lessThanOrEqual">
      <formula>1</formula>
    </cfRule>
  </conditionalFormatting>
  <conditionalFormatting sqref="K241">
    <cfRule type="cellIs" dxfId="263" priority="23" stopIfTrue="1" operator="lessThanOrEqual">
      <formula>1</formula>
    </cfRule>
  </conditionalFormatting>
  <conditionalFormatting sqref="K261">
    <cfRule type="cellIs" dxfId="262" priority="22" stopIfTrue="1" operator="lessThanOrEqual">
      <formula>1</formula>
    </cfRule>
  </conditionalFormatting>
  <conditionalFormatting sqref="K301">
    <cfRule type="cellIs" dxfId="261" priority="20" stopIfTrue="1" operator="lessThanOrEqual">
      <formula>1</formula>
    </cfRule>
  </conditionalFormatting>
  <conditionalFormatting sqref="K36">
    <cfRule type="cellIs" dxfId="260" priority="44" stopIfTrue="1" operator="lessThanOrEqual">
      <formula>1</formula>
    </cfRule>
  </conditionalFormatting>
  <conditionalFormatting sqref="K12">
    <cfRule type="cellIs" dxfId="259" priority="43" stopIfTrue="1" operator="lessThanOrEqual">
      <formula>1</formula>
    </cfRule>
  </conditionalFormatting>
  <conditionalFormatting sqref="K48">
    <cfRule type="cellIs" dxfId="258" priority="42" stopIfTrue="1" operator="lessThanOrEqual">
      <formula>1</formula>
    </cfRule>
  </conditionalFormatting>
  <conditionalFormatting sqref="K347">
    <cfRule type="cellIs" dxfId="257" priority="40" stopIfTrue="1" operator="greaterThanOrEqual">
      <formula>0.7</formula>
    </cfRule>
  </conditionalFormatting>
  <conditionalFormatting sqref="K322">
    <cfRule type="cellIs" dxfId="256" priority="29" stopIfTrue="1" operator="greaterThanOrEqual">
      <formula>1</formula>
    </cfRule>
  </conditionalFormatting>
  <conditionalFormatting sqref="M184:M186">
    <cfRule type="cellIs" dxfId="255" priority="38" stopIfTrue="1" operator="greaterThanOrEqual">
      <formula>1</formula>
    </cfRule>
  </conditionalFormatting>
  <conditionalFormatting sqref="K262">
    <cfRule type="cellIs" dxfId="254" priority="35" stopIfTrue="1" operator="greaterThanOrEqual">
      <formula>1</formula>
    </cfRule>
  </conditionalFormatting>
  <conditionalFormatting sqref="K142">
    <cfRule type="cellIs" dxfId="253" priority="33" stopIfTrue="1" operator="lessThanOrEqual">
      <formula>1</formula>
    </cfRule>
  </conditionalFormatting>
  <conditionalFormatting sqref="K87">
    <cfRule type="cellIs" dxfId="252" priority="31" stopIfTrue="1" operator="lessThanOrEqual">
      <formula>1</formula>
    </cfRule>
  </conditionalFormatting>
  <conditionalFormatting sqref="K221">
    <cfRule type="cellIs" dxfId="251" priority="17" stopIfTrue="1" operator="lessThanOrEqual">
      <formula>1</formula>
    </cfRule>
  </conditionalFormatting>
  <conditionalFormatting sqref="E243">
    <cfRule type="cellIs" dxfId="250" priority="37" stopIfTrue="1" operator="lessThanOrEqual">
      <formula>0.1</formula>
    </cfRule>
  </conditionalFormatting>
  <conditionalFormatting sqref="K302">
    <cfRule type="cellIs" dxfId="249" priority="30" stopIfTrue="1" operator="greaterThanOrEqual">
      <formula>1</formula>
    </cfRule>
  </conditionalFormatting>
  <conditionalFormatting sqref="K383">
    <cfRule type="cellIs" dxfId="248" priority="8" stopIfTrue="1" operator="lessThanOrEqual">
      <formula>1</formula>
    </cfRule>
  </conditionalFormatting>
  <conditionalFormatting sqref="K281">
    <cfRule type="cellIs" dxfId="247" priority="21" stopIfTrue="1" operator="lessThanOrEqual">
      <formula>1</formula>
    </cfRule>
  </conditionalFormatting>
  <conditionalFormatting sqref="K321">
    <cfRule type="cellIs" dxfId="246" priority="19" stopIfTrue="1" operator="lessThanOrEqual">
      <formula>1</formula>
    </cfRule>
  </conditionalFormatting>
  <conditionalFormatting sqref="K222">
    <cfRule type="cellIs" dxfId="245" priority="18" stopIfTrue="1" operator="greaterThanOrEqual">
      <formula>1</formula>
    </cfRule>
  </conditionalFormatting>
  <conditionalFormatting sqref="E405">
    <cfRule type="cellIs" dxfId="244" priority="15" stopIfTrue="1" operator="lessThanOrEqual">
      <formula>0.1</formula>
    </cfRule>
  </conditionalFormatting>
  <conditionalFormatting sqref="M386:M388">
    <cfRule type="cellIs" dxfId="243" priority="16" stopIfTrue="1" operator="greaterThanOrEqual">
      <formula>1</formula>
    </cfRule>
  </conditionalFormatting>
  <conditionalFormatting sqref="K424">
    <cfRule type="cellIs" dxfId="242" priority="14" stopIfTrue="1" operator="greaterThanOrEqual">
      <formula>1</formula>
    </cfRule>
  </conditionalFormatting>
  <conditionalFormatting sqref="K444">
    <cfRule type="cellIs" dxfId="241" priority="13" stopIfTrue="1" operator="greaterThanOrEqual">
      <formula>1</formula>
    </cfRule>
  </conditionalFormatting>
  <conditionalFormatting sqref="K364">
    <cfRule type="cellIs" dxfId="240" priority="12" stopIfTrue="1" operator="greaterThanOrEqual">
      <formula>1</formula>
    </cfRule>
  </conditionalFormatting>
  <conditionalFormatting sqref="K464">
    <cfRule type="cellIs" dxfId="239" priority="11" stopIfTrue="1" operator="greaterThanOrEqual">
      <formula>1</formula>
    </cfRule>
  </conditionalFormatting>
  <conditionalFormatting sqref="K484">
    <cfRule type="cellIs" dxfId="238" priority="10" stopIfTrue="1" operator="greaterThanOrEqual">
      <formula>1</formula>
    </cfRule>
  </conditionalFormatting>
  <conditionalFormatting sqref="K363">
    <cfRule type="cellIs" dxfId="237" priority="9" stopIfTrue="1" operator="lessThanOrEqual">
      <formula>1</formula>
    </cfRule>
  </conditionalFormatting>
  <conditionalFormatting sqref="K403">
    <cfRule type="cellIs" dxfId="236" priority="7" stopIfTrue="1" operator="lessThanOrEqual">
      <formula>1</formula>
    </cfRule>
  </conditionalFormatting>
  <conditionalFormatting sqref="K423">
    <cfRule type="cellIs" dxfId="235" priority="6" stopIfTrue="1" operator="lessThanOrEqual">
      <formula>1</formula>
    </cfRule>
  </conditionalFormatting>
  <conditionalFormatting sqref="K443">
    <cfRule type="cellIs" dxfId="234" priority="5" stopIfTrue="1" operator="lessThanOrEqual">
      <formula>1</formula>
    </cfRule>
  </conditionalFormatting>
  <conditionalFormatting sqref="K463">
    <cfRule type="cellIs" dxfId="233" priority="4" stopIfTrue="1" operator="lessThanOrEqual">
      <formula>1</formula>
    </cfRule>
  </conditionalFormatting>
  <conditionalFormatting sqref="K483">
    <cfRule type="cellIs" dxfId="232" priority="3" stopIfTrue="1" operator="lessThanOrEqual">
      <formula>1</formula>
    </cfRule>
  </conditionalFormatting>
  <conditionalFormatting sqref="K105">
    <cfRule type="cellIs" dxfId="231" priority="2" stopIfTrue="1" operator="lessThanOrEqual">
      <formula>1</formula>
    </cfRule>
  </conditionalFormatting>
  <conditionalFormatting sqref="K69">
    <cfRule type="cellIs" dxfId="230" priority="1" stopIfTrue="1" operator="lessThanOrEqual">
      <formula>1</formula>
    </cfRule>
  </conditionalFormatting>
  <pageMargins left="0.25" right="0.25" top="0.75" bottom="0.75" header="0.3" footer="0.3"/>
  <pageSetup scale="52" fitToHeight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89A6B-7201-4CA9-BA58-04DACAA65162}">
  <sheetPr>
    <pageSetUpPr fitToPage="1"/>
  </sheetPr>
  <dimension ref="A1:O889"/>
  <sheetViews>
    <sheetView topLeftCell="A58" workbookViewId="0">
      <selection activeCell="A60" sqref="A1:N1048576"/>
    </sheetView>
  </sheetViews>
  <sheetFormatPr baseColWidth="10" defaultRowHeight="12.75"/>
  <cols>
    <col min="1" max="1" width="17.85546875" style="27" customWidth="1"/>
    <col min="2" max="2" width="18" style="27" customWidth="1"/>
    <col min="3" max="3" width="3.28515625" style="27" bestFit="1" customWidth="1"/>
    <col min="4" max="4" width="14.28515625" style="27" customWidth="1"/>
    <col min="5" max="5" width="25.140625" style="27" bestFit="1" customWidth="1"/>
    <col min="6" max="6" width="14.85546875" style="27" bestFit="1" customWidth="1"/>
    <col min="7" max="10" width="14.85546875" style="27" customWidth="1"/>
    <col min="11" max="11" width="12.42578125" style="27" customWidth="1"/>
    <col min="12" max="16384" width="11.42578125" style="27"/>
  </cols>
  <sheetData>
    <row r="1" spans="1:15">
      <c r="A1" s="265" t="s">
        <v>228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7"/>
      <c r="O1" s="45"/>
    </row>
    <row r="2" spans="1:15">
      <c r="A2" s="268" t="s">
        <v>332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0"/>
      <c r="O2" s="45"/>
    </row>
    <row r="3" spans="1:15">
      <c r="A3" s="87"/>
      <c r="B3" s="28"/>
      <c r="C3" s="28"/>
      <c r="D3" s="28"/>
      <c r="E3" s="28"/>
      <c r="F3" s="28"/>
      <c r="G3" s="28"/>
      <c r="H3" s="28"/>
      <c r="I3" s="28"/>
      <c r="J3" s="28"/>
      <c r="K3" s="28"/>
      <c r="L3" s="29"/>
      <c r="M3" s="29"/>
      <c r="N3" s="81"/>
      <c r="O3" s="45"/>
    </row>
    <row r="4" spans="1:15" ht="15">
      <c r="A4" s="253" t="s">
        <v>306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5"/>
      <c r="O4" s="45"/>
    </row>
    <row r="5" spans="1:15" s="123" customFormat="1" ht="11.25">
      <c r="A5" s="120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121"/>
      <c r="O5" s="122"/>
    </row>
    <row r="6" spans="1:15">
      <c r="A6" s="88" t="s">
        <v>298</v>
      </c>
      <c r="B6" s="31"/>
      <c r="C6" s="31"/>
      <c r="D6" s="31"/>
      <c r="E6" s="28"/>
      <c r="F6" s="28"/>
      <c r="G6" s="28"/>
      <c r="H6" s="28"/>
      <c r="I6" s="28"/>
      <c r="J6" s="28"/>
      <c r="K6" s="28"/>
      <c r="L6" s="249"/>
      <c r="M6" s="249"/>
      <c r="N6" s="81"/>
      <c r="O6" s="45"/>
    </row>
    <row r="7" spans="1:15">
      <c r="A7" s="87"/>
      <c r="B7" s="28"/>
      <c r="C7" s="28"/>
      <c r="D7" s="28"/>
      <c r="E7" s="28"/>
      <c r="F7" s="28"/>
      <c r="G7" s="28"/>
      <c r="H7" s="140" t="s">
        <v>324</v>
      </c>
      <c r="I7" s="39"/>
      <c r="J7" s="39"/>
      <c r="K7" s="28"/>
      <c r="L7" s="28" t="s">
        <v>220</v>
      </c>
      <c r="M7" s="28"/>
      <c r="N7" s="79"/>
      <c r="O7" s="45"/>
    </row>
    <row r="8" spans="1:15" ht="12.75" customHeight="1">
      <c r="A8" s="260" t="s">
        <v>309</v>
      </c>
      <c r="B8" s="261"/>
      <c r="C8" s="261"/>
      <c r="D8" s="262"/>
      <c r="E8" s="262"/>
      <c r="F8" s="262"/>
      <c r="G8" s="184"/>
      <c r="H8" s="259" t="str">
        <f>+"El peso promedio de las cajas  vendidas fue de "&amp;VALUE(D11)&amp;" kg."</f>
        <v>El peso promedio de las cajas  vendidas fue de 0 kg.</v>
      </c>
      <c r="I8" s="259"/>
      <c r="J8" s="259"/>
      <c r="K8" s="28"/>
      <c r="L8" s="31"/>
      <c r="M8" s="31"/>
      <c r="N8" s="82"/>
      <c r="O8" s="45"/>
    </row>
    <row r="9" spans="1:15">
      <c r="A9" s="260"/>
      <c r="B9" s="261"/>
      <c r="C9" s="261"/>
      <c r="D9" s="262"/>
      <c r="E9" s="262"/>
      <c r="F9" s="262"/>
      <c r="G9" s="184"/>
      <c r="H9" s="259"/>
      <c r="I9" s="259"/>
      <c r="J9" s="259"/>
      <c r="K9" s="28"/>
      <c r="L9" s="31"/>
      <c r="M9" s="31"/>
      <c r="N9" s="82"/>
      <c r="O9" s="45"/>
    </row>
    <row r="10" spans="1:15">
      <c r="A10" s="186"/>
      <c r="B10" s="187"/>
      <c r="C10" s="187"/>
      <c r="D10" s="188"/>
      <c r="E10" s="188"/>
      <c r="F10" s="188"/>
      <c r="G10" s="188"/>
      <c r="H10" s="259"/>
      <c r="I10" s="259"/>
      <c r="J10" s="259"/>
      <c r="K10" s="28"/>
      <c r="L10" s="31"/>
      <c r="M10" s="31"/>
      <c r="N10" s="82"/>
      <c r="O10" s="45"/>
    </row>
    <row r="11" spans="1:15">
      <c r="A11" s="263" t="s">
        <v>299</v>
      </c>
      <c r="B11" s="264"/>
      <c r="C11" s="28" t="s">
        <v>221</v>
      </c>
      <c r="D11" s="130"/>
      <c r="E11" s="106"/>
      <c r="F11" s="32"/>
      <c r="G11" s="32"/>
      <c r="H11" s="259"/>
      <c r="I11" s="259"/>
      <c r="J11" s="259"/>
      <c r="K11" s="104"/>
      <c r="L11" s="31"/>
      <c r="M11" s="31"/>
      <c r="N11" s="82"/>
      <c r="O11" s="45"/>
    </row>
    <row r="12" spans="1:15">
      <c r="A12" s="87"/>
      <c r="B12" s="28"/>
      <c r="C12" s="28"/>
      <c r="D12" s="106"/>
      <c r="E12" s="106"/>
      <c r="F12" s="32"/>
      <c r="G12" s="32"/>
      <c r="H12" s="32"/>
      <c r="I12" s="32"/>
      <c r="J12" s="32"/>
      <c r="K12" s="105"/>
      <c r="L12" s="31"/>
      <c r="M12" s="31"/>
      <c r="N12" s="82"/>
      <c r="O12" s="45"/>
    </row>
    <row r="13" spans="1:15">
      <c r="A13" s="8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79"/>
      <c r="O13" s="45"/>
    </row>
    <row r="14" spans="1:15">
      <c r="A14" s="87"/>
      <c r="B14" s="28"/>
      <c r="C14" s="28"/>
      <c r="D14" s="45"/>
      <c r="E14" s="45"/>
      <c r="F14" s="45"/>
      <c r="G14" s="45"/>
      <c r="H14" s="45"/>
      <c r="I14" s="45"/>
      <c r="J14" s="45"/>
      <c r="K14" s="45"/>
      <c r="L14" s="28"/>
      <c r="M14" s="28"/>
      <c r="N14" s="79"/>
      <c r="O14" s="45"/>
    </row>
    <row r="15" spans="1:15">
      <c r="A15" s="89" t="s">
        <v>246</v>
      </c>
      <c r="B15" s="28"/>
      <c r="C15" s="28"/>
      <c r="D15" s="45"/>
      <c r="E15" s="45"/>
      <c r="F15" s="45"/>
      <c r="G15" s="45"/>
      <c r="H15" s="45"/>
      <c r="I15" s="45"/>
      <c r="J15" s="45"/>
      <c r="K15" s="45"/>
      <c r="L15" s="28"/>
      <c r="M15" s="28"/>
      <c r="N15" s="79"/>
      <c r="O15" s="45"/>
    </row>
    <row r="16" spans="1:15">
      <c r="A16" s="87"/>
      <c r="B16" s="28"/>
      <c r="C16" s="28"/>
      <c r="D16" s="33"/>
      <c r="E16" s="28"/>
      <c r="F16" s="28"/>
      <c r="G16" s="28"/>
      <c r="H16" s="28"/>
      <c r="I16" s="28"/>
      <c r="J16" s="28"/>
      <c r="K16" s="28"/>
      <c r="L16" s="28"/>
      <c r="M16" s="28"/>
      <c r="N16" s="79"/>
      <c r="O16" s="45"/>
    </row>
    <row r="17" spans="1:15">
      <c r="A17" s="8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79"/>
      <c r="O17" s="45"/>
    </row>
    <row r="18" spans="1:15">
      <c r="A18" s="88" t="s">
        <v>264</v>
      </c>
      <c r="B18" s="31"/>
      <c r="C18" s="31"/>
      <c r="D18" s="31"/>
      <c r="E18" s="28"/>
      <c r="F18" s="28"/>
      <c r="G18" s="28"/>
      <c r="H18" s="28"/>
      <c r="I18" s="28"/>
      <c r="J18" s="28"/>
      <c r="K18" s="28"/>
      <c r="L18" s="249"/>
      <c r="M18" s="249"/>
      <c r="N18" s="81"/>
      <c r="O18" s="45"/>
    </row>
    <row r="19" spans="1:15">
      <c r="A19" s="87"/>
      <c r="B19" s="28"/>
      <c r="C19" s="28"/>
      <c r="D19" s="28"/>
      <c r="E19" s="28"/>
      <c r="F19" s="28"/>
      <c r="G19" s="28"/>
      <c r="H19" s="140" t="s">
        <v>324</v>
      </c>
      <c r="I19" s="39"/>
      <c r="J19" s="39"/>
      <c r="K19" s="28"/>
      <c r="L19" s="28" t="s">
        <v>220</v>
      </c>
      <c r="M19" s="28"/>
      <c r="N19" s="79"/>
      <c r="O19" s="45"/>
    </row>
    <row r="20" spans="1:15" ht="12.75" customHeight="1">
      <c r="A20" s="260" t="s">
        <v>308</v>
      </c>
      <c r="B20" s="261"/>
      <c r="C20" s="261"/>
      <c r="D20" s="262"/>
      <c r="E20" s="262"/>
      <c r="F20" s="262"/>
      <c r="G20" s="184"/>
      <c r="H20" s="259" t="str">
        <f>+"Se ha vendido un "&amp;VALUE(D23*100)&amp;" de los kilos que se recolectaron."</f>
        <v>Se ha vendido un 0 de los kilos que se recolectaron.</v>
      </c>
      <c r="I20" s="259"/>
      <c r="J20" s="259"/>
      <c r="K20" s="28"/>
      <c r="L20" s="31"/>
      <c r="M20" s="31"/>
      <c r="N20" s="82"/>
      <c r="O20" s="45"/>
    </row>
    <row r="21" spans="1:15">
      <c r="A21" s="260"/>
      <c r="B21" s="261"/>
      <c r="C21" s="261"/>
      <c r="D21" s="262"/>
      <c r="E21" s="262"/>
      <c r="F21" s="262"/>
      <c r="G21" s="184"/>
      <c r="H21" s="259"/>
      <c r="I21" s="259"/>
      <c r="J21" s="259"/>
      <c r="K21" s="28"/>
      <c r="L21" s="31"/>
      <c r="M21" s="31"/>
      <c r="N21" s="82"/>
      <c r="O21" s="45"/>
    </row>
    <row r="22" spans="1:15">
      <c r="A22" s="186"/>
      <c r="B22" s="187"/>
      <c r="C22" s="187"/>
      <c r="D22" s="188"/>
      <c r="E22" s="188"/>
      <c r="F22" s="188"/>
      <c r="G22" s="188"/>
      <c r="H22" s="259"/>
      <c r="I22" s="259"/>
      <c r="J22" s="259"/>
      <c r="K22" s="28"/>
      <c r="L22" s="31"/>
      <c r="M22" s="31"/>
      <c r="N22" s="82"/>
      <c r="O22" s="45"/>
    </row>
    <row r="23" spans="1:15">
      <c r="A23" s="263" t="s">
        <v>269</v>
      </c>
      <c r="B23" s="264"/>
      <c r="C23" s="28" t="s">
        <v>221</v>
      </c>
      <c r="D23" s="158"/>
      <c r="E23" s="107"/>
      <c r="F23" s="32"/>
      <c r="G23" s="32"/>
      <c r="H23" s="259"/>
      <c r="I23" s="259"/>
      <c r="J23" s="259"/>
      <c r="K23" s="45"/>
      <c r="L23" s="31"/>
      <c r="M23" s="31"/>
      <c r="N23" s="82"/>
      <c r="O23" s="45"/>
    </row>
    <row r="24" spans="1:15">
      <c r="A24" s="87"/>
      <c r="B24" s="28"/>
      <c r="C24" s="28"/>
      <c r="D24" s="107"/>
      <c r="E24" s="107"/>
      <c r="F24" s="32"/>
      <c r="G24" s="32"/>
      <c r="H24" s="32"/>
      <c r="I24" s="32"/>
      <c r="J24" s="32"/>
      <c r="K24" s="95"/>
      <c r="L24" s="31"/>
      <c r="M24" s="31"/>
      <c r="N24" s="82"/>
      <c r="O24" s="45"/>
    </row>
    <row r="25" spans="1:15">
      <c r="A25" s="8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79"/>
      <c r="O25" s="45"/>
    </row>
    <row r="26" spans="1:15" ht="12.75" customHeight="1">
      <c r="A26" s="87"/>
      <c r="B26" s="28"/>
      <c r="C26" s="28"/>
      <c r="D26" s="45"/>
      <c r="E26" s="45"/>
      <c r="F26" s="45"/>
      <c r="G26" s="45"/>
      <c r="H26" s="45"/>
      <c r="I26" s="45"/>
      <c r="J26" s="45"/>
      <c r="K26" s="45"/>
      <c r="L26" s="28"/>
      <c r="M26" s="28"/>
      <c r="N26" s="79"/>
      <c r="O26" s="45"/>
    </row>
    <row r="27" spans="1:15">
      <c r="A27" s="89" t="s">
        <v>246</v>
      </c>
      <c r="B27" s="28"/>
      <c r="C27" s="28"/>
      <c r="D27" s="45"/>
      <c r="E27" s="45"/>
      <c r="F27" s="45"/>
      <c r="G27" s="45"/>
      <c r="H27" s="45"/>
      <c r="I27" s="45"/>
      <c r="J27" s="45"/>
      <c r="K27" s="45"/>
      <c r="L27" s="28"/>
      <c r="M27" s="28"/>
      <c r="N27" s="79"/>
      <c r="O27" s="45"/>
    </row>
    <row r="28" spans="1:15">
      <c r="A28" s="87"/>
      <c r="B28" s="28"/>
      <c r="C28" s="28"/>
      <c r="D28" s="33"/>
      <c r="E28" s="28"/>
      <c r="F28" s="28"/>
      <c r="G28" s="28"/>
      <c r="H28" s="28"/>
      <c r="I28" s="28"/>
      <c r="J28" s="28"/>
      <c r="K28" s="28"/>
      <c r="L28" s="28"/>
      <c r="M28" s="28"/>
      <c r="N28" s="79"/>
      <c r="O28" s="45"/>
    </row>
    <row r="29" spans="1:15">
      <c r="A29" s="8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79"/>
      <c r="O29" s="45"/>
    </row>
    <row r="30" spans="1:15">
      <c r="A30" s="90" t="s">
        <v>265</v>
      </c>
      <c r="B30" s="31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79"/>
      <c r="O30" s="45"/>
    </row>
    <row r="31" spans="1:15">
      <c r="A31" s="87"/>
      <c r="B31" s="28"/>
      <c r="C31" s="28"/>
      <c r="D31" s="28"/>
      <c r="E31" s="28"/>
      <c r="F31" s="28"/>
      <c r="G31" s="28"/>
      <c r="H31" s="140" t="s">
        <v>324</v>
      </c>
      <c r="I31" s="39"/>
      <c r="J31" s="39"/>
      <c r="K31" s="28"/>
      <c r="L31" s="28" t="s">
        <v>220</v>
      </c>
      <c r="M31" s="28"/>
      <c r="N31" s="79"/>
      <c r="O31" s="45"/>
    </row>
    <row r="32" spans="1:15" ht="12.75" customHeight="1">
      <c r="A32" s="260" t="s">
        <v>310</v>
      </c>
      <c r="B32" s="261"/>
      <c r="C32" s="261"/>
      <c r="D32" s="261"/>
      <c r="E32" s="261"/>
      <c r="F32" s="261"/>
      <c r="G32" s="183"/>
      <c r="H32" s="259" t="str">
        <f>+"Se venden en promedio en la semana "&amp;VALUE(D35)&amp;" días de recolecolección."</f>
        <v>Se venden en promedio en la semana 0 días de recolecolección.</v>
      </c>
      <c r="I32" s="259"/>
      <c r="J32" s="259"/>
      <c r="K32" s="84"/>
      <c r="L32" s="31"/>
      <c r="M32" s="31"/>
      <c r="N32" s="82"/>
      <c r="O32" s="45"/>
    </row>
    <row r="33" spans="1:15">
      <c r="A33" s="260"/>
      <c r="B33" s="261"/>
      <c r="C33" s="261"/>
      <c r="D33" s="261"/>
      <c r="E33" s="261"/>
      <c r="F33" s="261"/>
      <c r="G33" s="183"/>
      <c r="H33" s="259"/>
      <c r="I33" s="259"/>
      <c r="J33" s="259"/>
      <c r="K33" s="84"/>
      <c r="L33" s="31"/>
      <c r="M33" s="31"/>
      <c r="N33" s="82"/>
      <c r="O33" s="45"/>
    </row>
    <row r="34" spans="1:15">
      <c r="A34" s="87"/>
      <c r="B34" s="28"/>
      <c r="C34" s="28"/>
      <c r="D34" s="28"/>
      <c r="E34" s="28"/>
      <c r="F34" s="28"/>
      <c r="G34" s="28"/>
      <c r="H34" s="259"/>
      <c r="I34" s="259"/>
      <c r="J34" s="259"/>
      <c r="K34" s="28"/>
      <c r="L34" s="31"/>
      <c r="M34" s="31"/>
      <c r="N34" s="82"/>
      <c r="O34" s="45"/>
    </row>
    <row r="35" spans="1:15">
      <c r="A35" s="263" t="s">
        <v>270</v>
      </c>
      <c r="B35" s="264"/>
      <c r="C35" s="28" t="s">
        <v>238</v>
      </c>
      <c r="D35" s="159"/>
      <c r="E35" s="107"/>
      <c r="F35" s="32"/>
      <c r="G35" s="32"/>
      <c r="H35" s="259"/>
      <c r="I35" s="259"/>
      <c r="J35" s="259"/>
      <c r="K35" s="45"/>
      <c r="L35" s="31"/>
      <c r="M35" s="31"/>
      <c r="N35" s="82"/>
      <c r="O35" s="45"/>
    </row>
    <row r="36" spans="1:15">
      <c r="A36" s="87"/>
      <c r="B36" s="28"/>
      <c r="C36" s="28"/>
      <c r="D36" s="107"/>
      <c r="E36" s="107"/>
      <c r="F36" s="32"/>
      <c r="G36" s="32"/>
      <c r="H36" s="32"/>
      <c r="I36" s="32"/>
      <c r="J36" s="32"/>
      <c r="K36" s="97"/>
      <c r="L36" s="28"/>
      <c r="M36" s="28"/>
      <c r="N36" s="79"/>
      <c r="O36" s="45"/>
    </row>
    <row r="37" spans="1:15">
      <c r="A37" s="87"/>
      <c r="B37" s="28"/>
      <c r="C37" s="28"/>
      <c r="D37" s="28"/>
      <c r="E37" s="33"/>
      <c r="F37" s="28"/>
      <c r="G37" s="28"/>
      <c r="H37" s="28"/>
      <c r="I37" s="28"/>
      <c r="J37" s="28"/>
      <c r="K37" s="28"/>
      <c r="L37" s="28"/>
      <c r="M37" s="28"/>
      <c r="N37" s="79"/>
      <c r="O37" s="45"/>
    </row>
    <row r="38" spans="1:15">
      <c r="A38" s="47"/>
      <c r="B38" s="28"/>
      <c r="C38" s="28"/>
      <c r="D38" s="45"/>
      <c r="E38" s="45"/>
      <c r="F38" s="45"/>
      <c r="G38" s="45"/>
      <c r="H38" s="45"/>
      <c r="I38" s="45"/>
      <c r="J38" s="45"/>
      <c r="K38" s="45"/>
      <c r="L38" s="28"/>
      <c r="M38" s="28"/>
      <c r="N38" s="79"/>
      <c r="O38" s="45"/>
    </row>
    <row r="39" spans="1:15">
      <c r="A39" s="89" t="s">
        <v>246</v>
      </c>
      <c r="B39" s="28"/>
      <c r="C39" s="28"/>
      <c r="D39" s="45"/>
      <c r="E39" s="45"/>
      <c r="F39" s="45"/>
      <c r="G39" s="45"/>
      <c r="H39" s="45"/>
      <c r="I39" s="45"/>
      <c r="J39" s="45"/>
      <c r="K39" s="45"/>
      <c r="L39" s="28"/>
      <c r="M39" s="28"/>
      <c r="N39" s="79"/>
      <c r="O39" s="45"/>
    </row>
    <row r="40" spans="1:15">
      <c r="A40" s="87"/>
      <c r="B40" s="28"/>
      <c r="C40" s="28"/>
      <c r="D40" s="45"/>
      <c r="E40" s="45"/>
      <c r="F40" s="32"/>
      <c r="G40" s="32"/>
      <c r="H40" s="32"/>
      <c r="I40" s="32"/>
      <c r="J40" s="32"/>
      <c r="K40" s="49"/>
      <c r="L40" s="28"/>
      <c r="M40" s="28"/>
      <c r="N40" s="79"/>
      <c r="O40" s="45"/>
    </row>
    <row r="41" spans="1:15">
      <c r="A41" s="8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79"/>
      <c r="O41" s="45"/>
    </row>
    <row r="42" spans="1:15">
      <c r="A42" s="88" t="s">
        <v>266</v>
      </c>
      <c r="B42" s="31"/>
      <c r="C42" s="31"/>
      <c r="D42" s="31"/>
      <c r="E42" s="28"/>
      <c r="F42" s="28"/>
      <c r="G42" s="28"/>
      <c r="H42" s="28"/>
      <c r="I42" s="28"/>
      <c r="J42" s="28"/>
      <c r="K42" s="28"/>
      <c r="L42" s="249"/>
      <c r="M42" s="249"/>
      <c r="N42" s="81"/>
      <c r="O42" s="45"/>
    </row>
    <row r="43" spans="1:15">
      <c r="A43" s="87"/>
      <c r="B43" s="28"/>
      <c r="C43" s="28"/>
      <c r="D43" s="28"/>
      <c r="E43" s="28"/>
      <c r="F43" s="28"/>
      <c r="G43" s="28"/>
      <c r="H43" s="140" t="s">
        <v>324</v>
      </c>
      <c r="I43" s="39"/>
      <c r="J43" s="39"/>
      <c r="K43" s="28"/>
      <c r="L43" s="45"/>
      <c r="M43" s="45"/>
      <c r="N43" s="119"/>
      <c r="O43" s="45"/>
    </row>
    <row r="44" spans="1:15" ht="12.75" customHeight="1">
      <c r="A44" s="246" t="s">
        <v>311</v>
      </c>
      <c r="B44" s="247"/>
      <c r="C44" s="247"/>
      <c r="D44" s="248"/>
      <c r="E44" s="248"/>
      <c r="F44" s="248"/>
      <c r="G44" s="188"/>
      <c r="H44" s="259" t="str">
        <f>+"El costo del embalaje por caja es de $"&amp;VALUE(D47)&amp;"."</f>
        <v>El costo del embalaje por caja es de $0.</v>
      </c>
      <c r="I44" s="259"/>
      <c r="J44" s="259"/>
      <c r="K44" s="28"/>
      <c r="L44" s="28" t="s">
        <v>220</v>
      </c>
      <c r="M44" s="28"/>
      <c r="N44" s="79"/>
      <c r="O44" s="45"/>
    </row>
    <row r="45" spans="1:15">
      <c r="A45" s="246"/>
      <c r="B45" s="247"/>
      <c r="C45" s="247"/>
      <c r="D45" s="248"/>
      <c r="E45" s="248"/>
      <c r="F45" s="248"/>
      <c r="G45" s="188"/>
      <c r="H45" s="259"/>
      <c r="I45" s="259"/>
      <c r="J45" s="259"/>
      <c r="K45" s="28"/>
      <c r="L45" s="31"/>
      <c r="M45" s="31"/>
      <c r="N45" s="82"/>
      <c r="O45" s="45"/>
    </row>
    <row r="46" spans="1:15">
      <c r="A46" s="87"/>
      <c r="B46" s="28"/>
      <c r="C46" s="28"/>
      <c r="D46" s="28"/>
      <c r="E46" s="28"/>
      <c r="F46" s="28"/>
      <c r="G46" s="28"/>
      <c r="H46" s="259"/>
      <c r="I46" s="259"/>
      <c r="J46" s="259"/>
      <c r="K46" s="28"/>
      <c r="L46" s="31"/>
      <c r="M46" s="31"/>
      <c r="N46" s="82"/>
      <c r="O46" s="45"/>
    </row>
    <row r="47" spans="1:15">
      <c r="A47" s="87" t="s">
        <v>277</v>
      </c>
      <c r="B47" s="28"/>
      <c r="C47" s="28" t="s">
        <v>221</v>
      </c>
      <c r="D47" s="131"/>
      <c r="E47" s="107"/>
      <c r="F47" s="32"/>
      <c r="G47" s="32"/>
      <c r="H47" s="259"/>
      <c r="I47" s="259"/>
      <c r="J47" s="259"/>
      <c r="K47" s="28"/>
      <c r="L47" s="31"/>
      <c r="M47" s="31"/>
      <c r="N47" s="82"/>
      <c r="O47" s="45"/>
    </row>
    <row r="48" spans="1:15">
      <c r="A48" s="87"/>
      <c r="B48" s="28"/>
      <c r="C48" s="28"/>
      <c r="D48" s="107"/>
      <c r="E48" s="107"/>
      <c r="F48" s="32"/>
      <c r="G48" s="32"/>
      <c r="H48" s="32"/>
      <c r="I48" s="32"/>
      <c r="J48" s="32"/>
      <c r="K48" s="94"/>
      <c r="L48" s="31"/>
      <c r="M48" s="31"/>
      <c r="N48" s="82"/>
      <c r="O48" s="45"/>
    </row>
    <row r="49" spans="1:15">
      <c r="A49" s="87"/>
      <c r="B49" s="28"/>
      <c r="C49" s="28"/>
      <c r="D49" s="28"/>
      <c r="E49" s="28"/>
      <c r="F49" s="28"/>
      <c r="G49" s="28"/>
      <c r="H49" s="28"/>
      <c r="I49" s="28"/>
      <c r="J49" s="28"/>
      <c r="K49" s="37"/>
      <c r="L49" s="31"/>
      <c r="M49" s="31"/>
      <c r="N49" s="82"/>
      <c r="O49" s="45"/>
    </row>
    <row r="50" spans="1:15">
      <c r="A50" s="87"/>
      <c r="B50" s="28"/>
      <c r="C50" s="28"/>
      <c r="D50" s="28"/>
      <c r="E50" s="28"/>
      <c r="F50" s="45"/>
      <c r="G50" s="45"/>
      <c r="H50" s="45"/>
      <c r="I50" s="45"/>
      <c r="J50" s="45"/>
      <c r="K50" s="45"/>
      <c r="L50" s="28"/>
      <c r="M50" s="28"/>
      <c r="N50" s="79"/>
      <c r="O50" s="45"/>
    </row>
    <row r="51" spans="1:15">
      <c r="A51" s="89" t="s">
        <v>246</v>
      </c>
      <c r="B51" s="28"/>
      <c r="C51" s="28"/>
      <c r="D51" s="28"/>
      <c r="E51" s="28"/>
      <c r="F51" s="45"/>
      <c r="G51" s="45"/>
      <c r="H51" s="45"/>
      <c r="I51" s="45"/>
      <c r="J51" s="45"/>
      <c r="K51" s="45"/>
      <c r="L51" s="28"/>
      <c r="M51" s="28"/>
      <c r="N51" s="79"/>
      <c r="O51" s="45"/>
    </row>
    <row r="52" spans="1:15">
      <c r="A52" s="8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79"/>
      <c r="O52" s="45"/>
    </row>
    <row r="53" spans="1:15">
      <c r="A53" s="8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79"/>
      <c r="O53" s="45"/>
    </row>
    <row r="54" spans="1:15" ht="15">
      <c r="A54" s="256" t="s">
        <v>305</v>
      </c>
      <c r="B54" s="257"/>
      <c r="C54" s="257"/>
      <c r="D54" s="257"/>
      <c r="E54" s="257"/>
      <c r="F54" s="257"/>
      <c r="G54" s="257"/>
      <c r="H54" s="257"/>
      <c r="I54" s="257"/>
      <c r="J54" s="257"/>
      <c r="K54" s="257"/>
      <c r="L54" s="257"/>
      <c r="M54" s="257"/>
      <c r="N54" s="258"/>
      <c r="O54" s="45"/>
    </row>
    <row r="55" spans="1:15">
      <c r="A55" s="124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6"/>
      <c r="O55" s="45"/>
    </row>
    <row r="56" spans="1:15">
      <c r="A56" s="88" t="s">
        <v>330</v>
      </c>
      <c r="B56" s="31"/>
      <c r="C56" s="31"/>
      <c r="D56" s="31"/>
      <c r="E56" s="28"/>
      <c r="F56" s="28"/>
      <c r="G56" s="28"/>
      <c r="H56" s="28"/>
      <c r="I56" s="28"/>
      <c r="J56" s="28"/>
      <c r="K56" s="28"/>
      <c r="L56" s="249"/>
      <c r="M56" s="249"/>
      <c r="N56" s="81"/>
      <c r="O56" s="45"/>
    </row>
    <row r="57" spans="1:15">
      <c r="A57" s="10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185"/>
      <c r="M57" s="185"/>
      <c r="N57" s="81"/>
      <c r="O57" s="45"/>
    </row>
    <row r="58" spans="1:15" ht="12.75" customHeight="1">
      <c r="A58" s="260" t="s">
        <v>312</v>
      </c>
      <c r="B58" s="261"/>
      <c r="C58" s="261"/>
      <c r="D58" s="262"/>
      <c r="E58" s="262"/>
      <c r="F58" s="262"/>
      <c r="G58" s="184"/>
      <c r="H58" s="184"/>
      <c r="I58" s="184"/>
      <c r="J58" s="184"/>
      <c r="K58" s="28"/>
      <c r="L58" s="28"/>
      <c r="M58" s="28"/>
      <c r="N58" s="79"/>
      <c r="O58" s="45"/>
    </row>
    <row r="59" spans="1:15">
      <c r="A59" s="260"/>
      <c r="B59" s="261"/>
      <c r="C59" s="261"/>
      <c r="D59" s="262"/>
      <c r="E59" s="262"/>
      <c r="F59" s="262"/>
      <c r="G59" s="184"/>
      <c r="H59" s="184"/>
      <c r="I59" s="184"/>
      <c r="J59" s="184"/>
      <c r="K59" s="28"/>
      <c r="L59" s="28"/>
      <c r="M59" s="28"/>
      <c r="N59" s="79"/>
      <c r="O59" s="45"/>
    </row>
    <row r="60" spans="1:15">
      <c r="A60" s="186"/>
      <c r="B60" s="187"/>
      <c r="C60" s="187"/>
      <c r="D60" s="188"/>
      <c r="E60" s="188"/>
      <c r="F60" s="188"/>
      <c r="G60" s="188"/>
      <c r="H60" s="188"/>
      <c r="I60" s="188"/>
      <c r="J60" s="188"/>
      <c r="K60" s="28"/>
      <c r="L60" s="28"/>
      <c r="M60" s="28"/>
      <c r="N60" s="79"/>
      <c r="O60" s="45"/>
    </row>
    <row r="61" spans="1:15">
      <c r="A61" s="87"/>
      <c r="B61" s="28"/>
      <c r="C61" s="28"/>
      <c r="D61" s="28"/>
      <c r="E61" s="182" t="s">
        <v>330</v>
      </c>
      <c r="F61" s="28"/>
      <c r="G61" s="28"/>
      <c r="H61" s="28"/>
      <c r="I61" s="28"/>
      <c r="J61" s="28"/>
      <c r="K61" s="28"/>
      <c r="L61" s="45"/>
      <c r="M61" s="28"/>
      <c r="N61" s="79"/>
      <c r="O61" s="45"/>
    </row>
    <row r="62" spans="1:15">
      <c r="A62" s="87"/>
      <c r="B62" s="28"/>
      <c r="C62" s="28"/>
      <c r="D62" s="28" t="s">
        <v>271</v>
      </c>
      <c r="E62" s="134"/>
      <c r="F62" s="28"/>
      <c r="G62" s="28"/>
      <c r="H62" s="28"/>
      <c r="I62" s="28"/>
      <c r="J62" s="28"/>
      <c r="K62" s="28"/>
      <c r="L62" s="28" t="s">
        <v>220</v>
      </c>
      <c r="M62" s="28"/>
      <c r="N62" s="79"/>
      <c r="O62" s="45"/>
    </row>
    <row r="63" spans="1:15">
      <c r="A63" s="87"/>
      <c r="B63" s="28"/>
      <c r="C63" s="28"/>
      <c r="D63" s="28" t="s">
        <v>272</v>
      </c>
      <c r="E63" s="134"/>
      <c r="F63" s="28"/>
      <c r="G63" s="28"/>
      <c r="H63" s="28"/>
      <c r="I63" s="28"/>
      <c r="J63" s="28"/>
      <c r="K63" s="28"/>
      <c r="L63" s="31"/>
      <c r="M63" s="31"/>
      <c r="N63" s="82"/>
      <c r="O63" s="45"/>
    </row>
    <row r="64" spans="1:15">
      <c r="A64" s="87"/>
      <c r="B64" s="28"/>
      <c r="C64" s="28"/>
      <c r="D64" s="28" t="s">
        <v>273</v>
      </c>
      <c r="E64" s="134"/>
      <c r="F64" s="28"/>
      <c r="G64" s="28"/>
      <c r="H64" s="28"/>
      <c r="I64" s="28"/>
      <c r="J64" s="28"/>
      <c r="K64" s="28"/>
      <c r="L64" s="31"/>
      <c r="M64" s="31"/>
      <c r="N64" s="82"/>
      <c r="O64" s="45"/>
    </row>
    <row r="65" spans="1:15">
      <c r="A65" s="87"/>
      <c r="B65" s="28"/>
      <c r="C65" s="28"/>
      <c r="D65" s="28" t="s">
        <v>274</v>
      </c>
      <c r="E65" s="134"/>
      <c r="F65" s="28"/>
      <c r="G65" s="28"/>
      <c r="H65" s="140" t="s">
        <v>324</v>
      </c>
      <c r="I65" s="39"/>
      <c r="J65" s="39"/>
      <c r="K65" s="28"/>
      <c r="L65" s="117"/>
      <c r="M65" s="117"/>
      <c r="N65" s="118"/>
      <c r="O65" s="45"/>
    </row>
    <row r="66" spans="1:15" ht="12.75" customHeight="1">
      <c r="A66" s="87"/>
      <c r="B66" s="28"/>
      <c r="C66" s="28"/>
      <c r="D66" s="28" t="s">
        <v>275</v>
      </c>
      <c r="E66" s="134"/>
      <c r="F66" s="28"/>
      <c r="G66" s="28"/>
      <c r="H66" s="259" t="str">
        <f>+"De las gallinas que hay en postura se han muerto un "&amp;VALUE(D69)&amp;"."</f>
        <v>De las gallinas que hay en postura se han muerto un 0.</v>
      </c>
      <c r="I66" s="259"/>
      <c r="J66" s="259"/>
      <c r="K66" s="30"/>
      <c r="L66" s="31"/>
      <c r="M66" s="31"/>
      <c r="N66" s="82"/>
      <c r="O66" s="45"/>
    </row>
    <row r="67" spans="1:15">
      <c r="A67" s="87"/>
      <c r="B67" s="28"/>
      <c r="C67" s="28"/>
      <c r="D67" s="28" t="s">
        <v>276</v>
      </c>
      <c r="E67" s="134"/>
      <c r="F67" s="28"/>
      <c r="G67" s="28"/>
      <c r="H67" s="259"/>
      <c r="I67" s="259"/>
      <c r="J67" s="259"/>
      <c r="K67" s="28"/>
      <c r="L67" s="31"/>
      <c r="M67" s="31"/>
      <c r="N67" s="82"/>
      <c r="O67" s="45"/>
    </row>
    <row r="68" spans="1:15">
      <c r="A68" s="47"/>
      <c r="B68" s="45"/>
      <c r="C68" s="45"/>
      <c r="D68" s="45"/>
      <c r="E68" s="93"/>
      <c r="F68" s="32"/>
      <c r="G68" s="32"/>
      <c r="H68" s="259"/>
      <c r="I68" s="259"/>
      <c r="J68" s="259"/>
      <c r="K68" s="45"/>
      <c r="L68" s="31"/>
      <c r="M68" s="31"/>
      <c r="N68" s="82"/>
      <c r="O68" s="45"/>
    </row>
    <row r="69" spans="1:15">
      <c r="A69" s="263" t="s">
        <v>330</v>
      </c>
      <c r="B69" s="264"/>
      <c r="C69" s="28" t="s">
        <v>221</v>
      </c>
      <c r="D69" s="135">
        <f>SUM(E62:E67)</f>
        <v>0</v>
      </c>
      <c r="E69" s="93"/>
      <c r="F69" s="32"/>
      <c r="G69" s="32"/>
      <c r="H69" s="259"/>
      <c r="I69" s="259"/>
      <c r="J69" s="259"/>
      <c r="K69" s="95"/>
      <c r="L69" s="31"/>
      <c r="M69" s="31"/>
      <c r="N69" s="82"/>
      <c r="O69" s="45"/>
    </row>
    <row r="70" spans="1:15">
      <c r="A70" s="87"/>
      <c r="B70" s="28"/>
      <c r="C70" s="28"/>
      <c r="D70" s="28"/>
      <c r="E70" s="28"/>
      <c r="F70" s="42"/>
      <c r="G70" s="42"/>
      <c r="H70" s="180"/>
      <c r="I70" s="42"/>
      <c r="J70" s="42"/>
      <c r="K70" s="28"/>
      <c r="L70" s="28"/>
      <c r="M70" s="28"/>
      <c r="N70" s="79"/>
      <c r="O70" s="45"/>
    </row>
    <row r="71" spans="1:15">
      <c r="A71" s="89" t="s">
        <v>247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79"/>
      <c r="O71" s="45"/>
    </row>
    <row r="72" spans="1:15">
      <c r="A72" s="8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79"/>
      <c r="O72" s="45"/>
    </row>
    <row r="73" spans="1:15">
      <c r="A73" s="87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79"/>
      <c r="O73" s="45"/>
    </row>
    <row r="74" spans="1:15">
      <c r="A74" s="88" t="s">
        <v>300</v>
      </c>
      <c r="B74" s="31"/>
      <c r="C74" s="31"/>
      <c r="D74" s="31"/>
      <c r="E74" s="28"/>
      <c r="F74" s="28"/>
      <c r="G74" s="28"/>
      <c r="H74" s="28"/>
      <c r="I74" s="28"/>
      <c r="J74" s="28"/>
      <c r="K74" s="28"/>
      <c r="L74" s="249"/>
      <c r="M74" s="249"/>
      <c r="N74" s="81"/>
      <c r="O74" s="45"/>
    </row>
    <row r="75" spans="1:15">
      <c r="A75" s="10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185"/>
      <c r="M75" s="185"/>
      <c r="N75" s="81"/>
      <c r="O75" s="45"/>
    </row>
    <row r="76" spans="1:15" ht="12.75" customHeight="1">
      <c r="A76" s="260" t="s">
        <v>312</v>
      </c>
      <c r="B76" s="261"/>
      <c r="C76" s="261"/>
      <c r="D76" s="262"/>
      <c r="E76" s="262"/>
      <c r="F76" s="262"/>
      <c r="G76" s="184"/>
      <c r="H76" s="184"/>
      <c r="I76" s="184"/>
      <c r="J76" s="184"/>
      <c r="K76" s="28"/>
      <c r="L76" s="28"/>
      <c r="M76" s="28"/>
      <c r="N76" s="79"/>
      <c r="O76" s="45"/>
    </row>
    <row r="77" spans="1:15">
      <c r="A77" s="260"/>
      <c r="B77" s="261"/>
      <c r="C77" s="261"/>
      <c r="D77" s="262"/>
      <c r="E77" s="262"/>
      <c r="F77" s="262"/>
      <c r="G77" s="184"/>
      <c r="H77" s="184"/>
      <c r="I77" s="184"/>
      <c r="J77" s="184"/>
      <c r="K77" s="28"/>
      <c r="L77" s="28"/>
      <c r="M77" s="28"/>
      <c r="N77" s="79"/>
      <c r="O77" s="45"/>
    </row>
    <row r="78" spans="1:15">
      <c r="A78" s="186"/>
      <c r="B78" s="187"/>
      <c r="C78" s="187"/>
      <c r="D78" s="188"/>
      <c r="E78" s="188"/>
      <c r="F78" s="188"/>
      <c r="G78" s="188"/>
      <c r="H78" s="188"/>
      <c r="I78" s="188"/>
      <c r="J78" s="188"/>
      <c r="K78" s="28"/>
      <c r="L78" s="28"/>
      <c r="M78" s="28"/>
      <c r="N78" s="79"/>
      <c r="O78" s="45"/>
    </row>
    <row r="79" spans="1:15">
      <c r="A79" s="87"/>
      <c r="B79" s="28"/>
      <c r="C79" s="28"/>
      <c r="D79" s="28"/>
      <c r="E79" s="182" t="s">
        <v>300</v>
      </c>
      <c r="F79" s="28"/>
      <c r="G79" s="28"/>
      <c r="H79" s="28"/>
      <c r="I79" s="28"/>
      <c r="J79" s="28"/>
      <c r="K79" s="28"/>
      <c r="L79" s="45"/>
      <c r="M79" s="28"/>
      <c r="N79" s="79"/>
      <c r="O79" s="45"/>
    </row>
    <row r="80" spans="1:15">
      <c r="A80" s="87"/>
      <c r="B80" s="28"/>
      <c r="C80" s="28"/>
      <c r="D80" s="28" t="s">
        <v>271</v>
      </c>
      <c r="E80" s="132"/>
      <c r="F80" s="28"/>
      <c r="G80" s="28"/>
      <c r="H80" s="28"/>
      <c r="I80" s="28"/>
      <c r="J80" s="28"/>
      <c r="K80" s="28"/>
      <c r="L80" s="28" t="s">
        <v>220</v>
      </c>
      <c r="M80" s="28"/>
      <c r="N80" s="79"/>
      <c r="O80" s="45"/>
    </row>
    <row r="81" spans="1:15">
      <c r="A81" s="87"/>
      <c r="B81" s="28"/>
      <c r="C81" s="28"/>
      <c r="D81" s="28" t="s">
        <v>272</v>
      </c>
      <c r="E81" s="132"/>
      <c r="F81" s="28"/>
      <c r="G81" s="28"/>
      <c r="H81" s="28"/>
      <c r="I81" s="28"/>
      <c r="J81" s="28"/>
      <c r="K81" s="28"/>
      <c r="L81" s="31"/>
      <c r="M81" s="31"/>
      <c r="N81" s="82"/>
      <c r="O81" s="45"/>
    </row>
    <row r="82" spans="1:15">
      <c r="A82" s="87"/>
      <c r="B82" s="28"/>
      <c r="C82" s="28"/>
      <c r="D82" s="28" t="s">
        <v>273</v>
      </c>
      <c r="E82" s="132"/>
      <c r="F82" s="28"/>
      <c r="G82" s="28"/>
      <c r="H82" s="28"/>
      <c r="I82" s="28"/>
      <c r="J82" s="28"/>
      <c r="K82" s="28"/>
      <c r="L82" s="31"/>
      <c r="M82" s="31"/>
      <c r="N82" s="82"/>
      <c r="O82" s="45"/>
    </row>
    <row r="83" spans="1:15">
      <c r="A83" s="87"/>
      <c r="B83" s="28"/>
      <c r="C83" s="28"/>
      <c r="D83" s="28" t="s">
        <v>274</v>
      </c>
      <c r="E83" s="132"/>
      <c r="F83" s="28"/>
      <c r="G83" s="28"/>
      <c r="H83" s="140" t="s">
        <v>324</v>
      </c>
      <c r="I83" s="39"/>
      <c r="J83" s="39"/>
      <c r="K83" s="28"/>
      <c r="L83" s="117"/>
      <c r="M83" s="117"/>
      <c r="N83" s="118"/>
      <c r="O83" s="45"/>
    </row>
    <row r="84" spans="1:15" ht="12.75" customHeight="1">
      <c r="A84" s="87"/>
      <c r="B84" s="28"/>
      <c r="C84" s="28"/>
      <c r="D84" s="28" t="s">
        <v>275</v>
      </c>
      <c r="E84" s="132"/>
      <c r="F84" s="28"/>
      <c r="G84" s="28"/>
      <c r="H84" s="259" t="str">
        <f>+"De las gallinas que hay en postura se han muerto un "&amp;VALUE(D87*100)&amp;"%."</f>
        <v>De las gallinas que hay en postura se han muerto un 0%.</v>
      </c>
      <c r="I84" s="259"/>
      <c r="J84" s="259"/>
      <c r="K84" s="30"/>
      <c r="L84" s="31"/>
      <c r="M84" s="31"/>
      <c r="N84" s="82"/>
      <c r="O84" s="45"/>
    </row>
    <row r="85" spans="1:15">
      <c r="A85" s="87"/>
      <c r="B85" s="28"/>
      <c r="C85" s="28"/>
      <c r="D85" s="28" t="s">
        <v>276</v>
      </c>
      <c r="E85" s="132"/>
      <c r="F85" s="28"/>
      <c r="G85" s="28"/>
      <c r="H85" s="259"/>
      <c r="I85" s="259"/>
      <c r="J85" s="259"/>
      <c r="K85" s="28"/>
      <c r="L85" s="31"/>
      <c r="M85" s="31"/>
      <c r="N85" s="82"/>
      <c r="O85" s="45"/>
    </row>
    <row r="86" spans="1:15">
      <c r="A86" s="47"/>
      <c r="B86" s="45"/>
      <c r="C86" s="45"/>
      <c r="D86" s="45"/>
      <c r="E86" s="93"/>
      <c r="F86" s="32"/>
      <c r="G86" s="32"/>
      <c r="H86" s="259"/>
      <c r="I86" s="259"/>
      <c r="J86" s="259"/>
      <c r="K86" s="45"/>
      <c r="L86" s="31"/>
      <c r="M86" s="31"/>
      <c r="N86" s="82"/>
      <c r="O86" s="45"/>
    </row>
    <row r="87" spans="1:15">
      <c r="A87" s="263" t="s">
        <v>300</v>
      </c>
      <c r="B87" s="264"/>
      <c r="C87" s="28" t="s">
        <v>221</v>
      </c>
      <c r="D87" s="133">
        <f>IF(SUM(E80:E85)=0,,AVERAGE(E80:E85))</f>
        <v>0</v>
      </c>
      <c r="E87" s="93"/>
      <c r="F87" s="32"/>
      <c r="G87" s="32"/>
      <c r="H87" s="259"/>
      <c r="I87" s="259"/>
      <c r="J87" s="259"/>
      <c r="K87" s="95"/>
      <c r="L87" s="31"/>
      <c r="M87" s="31"/>
      <c r="N87" s="82"/>
      <c r="O87" s="45"/>
    </row>
    <row r="88" spans="1:15">
      <c r="A88" s="87"/>
      <c r="B88" s="28"/>
      <c r="C88" s="28"/>
      <c r="D88" s="28"/>
      <c r="E88" s="28"/>
      <c r="F88" s="42"/>
      <c r="G88" s="42"/>
      <c r="H88" s="42"/>
      <c r="I88" s="42"/>
      <c r="J88" s="42"/>
      <c r="K88" s="28"/>
      <c r="L88" s="28"/>
      <c r="M88" s="28"/>
      <c r="N88" s="79"/>
      <c r="O88" s="45"/>
    </row>
    <row r="89" spans="1:15">
      <c r="A89" s="89" t="s">
        <v>247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79"/>
      <c r="O89" s="45"/>
    </row>
    <row r="90" spans="1:15">
      <c r="A90" s="87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79"/>
      <c r="O90" s="45"/>
    </row>
    <row r="91" spans="1:15">
      <c r="A91" s="87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79"/>
      <c r="O91" s="45"/>
    </row>
    <row r="92" spans="1:15">
      <c r="A92" s="88" t="s">
        <v>328</v>
      </c>
      <c r="B92" s="31"/>
      <c r="C92" s="31"/>
      <c r="D92" s="31"/>
      <c r="E92" s="28"/>
      <c r="F92" s="28"/>
      <c r="G92" s="28"/>
      <c r="H92" s="28"/>
      <c r="I92" s="28"/>
      <c r="J92" s="28"/>
      <c r="K92" s="28"/>
      <c r="L92" s="249"/>
      <c r="M92" s="249"/>
      <c r="N92" s="81"/>
      <c r="O92" s="45"/>
    </row>
    <row r="93" spans="1:15">
      <c r="A93" s="10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185"/>
      <c r="M93" s="185"/>
      <c r="N93" s="81"/>
      <c r="O93" s="45"/>
    </row>
    <row r="94" spans="1:15" ht="12.75" customHeight="1">
      <c r="A94" s="260" t="s">
        <v>326</v>
      </c>
      <c r="B94" s="261"/>
      <c r="C94" s="261"/>
      <c r="D94" s="262"/>
      <c r="E94" s="262"/>
      <c r="F94" s="262"/>
      <c r="G94" s="184"/>
      <c r="H94" s="184"/>
      <c r="I94" s="184"/>
      <c r="J94" s="184"/>
      <c r="K94" s="28"/>
      <c r="L94" s="28"/>
      <c r="M94" s="28"/>
      <c r="N94" s="79"/>
      <c r="O94" s="45"/>
    </row>
    <row r="95" spans="1:15">
      <c r="A95" s="260"/>
      <c r="B95" s="261"/>
      <c r="C95" s="261"/>
      <c r="D95" s="262"/>
      <c r="E95" s="262"/>
      <c r="F95" s="262"/>
      <c r="G95" s="184"/>
      <c r="H95" s="184"/>
      <c r="I95" s="184"/>
      <c r="J95" s="184"/>
      <c r="K95" s="28"/>
      <c r="L95" s="28"/>
      <c r="M95" s="28"/>
      <c r="N95" s="79"/>
      <c r="O95" s="45"/>
    </row>
    <row r="96" spans="1:15">
      <c r="A96" s="186"/>
      <c r="B96" s="187"/>
      <c r="C96" s="187"/>
      <c r="D96" s="188"/>
      <c r="E96" s="188"/>
      <c r="F96" s="188"/>
      <c r="G96" s="188"/>
      <c r="H96" s="188"/>
      <c r="I96" s="188"/>
      <c r="J96" s="188"/>
      <c r="K96" s="28"/>
      <c r="L96" s="28"/>
      <c r="M96" s="28"/>
      <c r="N96" s="79"/>
      <c r="O96" s="45"/>
    </row>
    <row r="97" spans="1:15">
      <c r="A97" s="87"/>
      <c r="B97" s="28"/>
      <c r="C97" s="28"/>
      <c r="D97" s="28"/>
      <c r="E97" s="182" t="s">
        <v>327</v>
      </c>
      <c r="F97" s="28"/>
      <c r="G97" s="28"/>
      <c r="H97" s="28"/>
      <c r="I97" s="28"/>
      <c r="J97" s="28"/>
      <c r="K97" s="28"/>
      <c r="L97" s="45"/>
      <c r="M97" s="28"/>
      <c r="N97" s="79"/>
      <c r="O97" s="45"/>
    </row>
    <row r="98" spans="1:15">
      <c r="A98" s="87"/>
      <c r="B98" s="28"/>
      <c r="C98" s="28"/>
      <c r="D98" s="28" t="s">
        <v>271</v>
      </c>
      <c r="E98" s="137"/>
      <c r="F98" s="28"/>
      <c r="G98" s="28"/>
      <c r="H98" s="28"/>
      <c r="I98" s="28"/>
      <c r="J98" s="28"/>
      <c r="K98" s="28"/>
      <c r="L98" s="28" t="s">
        <v>220</v>
      </c>
      <c r="M98" s="28"/>
      <c r="N98" s="79"/>
      <c r="O98" s="45"/>
    </row>
    <row r="99" spans="1:15">
      <c r="A99" s="87"/>
      <c r="B99" s="28"/>
      <c r="C99" s="28"/>
      <c r="D99" s="28" t="s">
        <v>272</v>
      </c>
      <c r="E99" s="137"/>
      <c r="F99" s="28"/>
      <c r="G99" s="28"/>
      <c r="H99" s="28"/>
      <c r="I99" s="28"/>
      <c r="J99" s="28"/>
      <c r="K99" s="28"/>
      <c r="L99" s="31"/>
      <c r="M99" s="31"/>
      <c r="N99" s="82"/>
      <c r="O99" s="45"/>
    </row>
    <row r="100" spans="1:15">
      <c r="A100" s="87"/>
      <c r="B100" s="28"/>
      <c r="C100" s="28"/>
      <c r="D100" s="28" t="s">
        <v>273</v>
      </c>
      <c r="E100" s="137"/>
      <c r="F100" s="28"/>
      <c r="G100" s="28"/>
      <c r="H100" s="28"/>
      <c r="I100" s="28"/>
      <c r="J100" s="28"/>
      <c r="K100" s="28"/>
      <c r="L100" s="31"/>
      <c r="M100" s="31"/>
      <c r="N100" s="82"/>
      <c r="O100" s="45"/>
    </row>
    <row r="101" spans="1:15">
      <c r="A101" s="87"/>
      <c r="B101" s="28"/>
      <c r="C101" s="28"/>
      <c r="D101" s="28" t="s">
        <v>274</v>
      </c>
      <c r="E101" s="137"/>
      <c r="F101" s="28"/>
      <c r="G101" s="28"/>
      <c r="H101" s="140" t="s">
        <v>324</v>
      </c>
      <c r="I101" s="39"/>
      <c r="J101" s="39"/>
      <c r="K101" s="28"/>
      <c r="L101" s="117"/>
      <c r="M101" s="117"/>
      <c r="N101" s="118"/>
      <c r="O101" s="45"/>
    </row>
    <row r="102" spans="1:15" ht="12.75" customHeight="1">
      <c r="A102" s="87"/>
      <c r="B102" s="28"/>
      <c r="C102" s="28"/>
      <c r="D102" s="28" t="s">
        <v>275</v>
      </c>
      <c r="E102" s="137"/>
      <c r="F102" s="28"/>
      <c r="G102" s="28"/>
      <c r="H102" s="259" t="str">
        <f>+"El costo invertido a las gallinas muertas fue de  $"&amp;VALUE(D105)&amp;"."</f>
        <v>El costo invertido a las gallinas muertas fue de  $0.</v>
      </c>
      <c r="I102" s="259"/>
      <c r="J102" s="259"/>
      <c r="K102" s="30"/>
      <c r="L102" s="31"/>
      <c r="M102" s="31"/>
      <c r="N102" s="82"/>
      <c r="O102" s="45"/>
    </row>
    <row r="103" spans="1:15">
      <c r="A103" s="87"/>
      <c r="B103" s="28"/>
      <c r="C103" s="28"/>
      <c r="D103" s="28" t="s">
        <v>276</v>
      </c>
      <c r="E103" s="137"/>
      <c r="F103" s="28"/>
      <c r="G103" s="28"/>
      <c r="H103" s="259"/>
      <c r="I103" s="259"/>
      <c r="J103" s="259"/>
      <c r="K103" s="28"/>
      <c r="L103" s="31"/>
      <c r="M103" s="31"/>
      <c r="N103" s="82"/>
      <c r="O103" s="45"/>
    </row>
    <row r="104" spans="1:15">
      <c r="A104" s="47"/>
      <c r="B104" s="45"/>
      <c r="C104" s="45"/>
      <c r="D104" s="45"/>
      <c r="E104" s="93"/>
      <c r="F104" s="32"/>
      <c r="G104" s="32"/>
      <c r="H104" s="259"/>
      <c r="I104" s="259"/>
      <c r="J104" s="259"/>
      <c r="K104" s="45"/>
      <c r="L104" s="31"/>
      <c r="M104" s="31"/>
      <c r="N104" s="82"/>
      <c r="O104" s="45"/>
    </row>
    <row r="105" spans="1:15">
      <c r="A105" s="263" t="s">
        <v>327</v>
      </c>
      <c r="B105" s="264"/>
      <c r="C105" s="28" t="s">
        <v>221</v>
      </c>
      <c r="D105" s="136">
        <f>SUM(E98:E103)</f>
        <v>0</v>
      </c>
      <c r="E105" s="93"/>
      <c r="F105" s="32"/>
      <c r="G105" s="32"/>
      <c r="H105" s="259"/>
      <c r="I105" s="259"/>
      <c r="J105" s="259"/>
      <c r="K105" s="95"/>
      <c r="L105" s="31"/>
      <c r="M105" s="31"/>
      <c r="N105" s="82"/>
      <c r="O105" s="45"/>
    </row>
    <row r="106" spans="1:15">
      <c r="A106" s="87"/>
      <c r="B106" s="28"/>
      <c r="C106" s="28"/>
      <c r="D106" s="28"/>
      <c r="E106" s="28"/>
      <c r="F106" s="42"/>
      <c r="G106" s="42"/>
      <c r="H106" s="42"/>
      <c r="I106" s="42"/>
      <c r="J106" s="42"/>
      <c r="K106" s="28"/>
      <c r="L106" s="28"/>
      <c r="M106" s="28"/>
      <c r="N106" s="79"/>
      <c r="O106" s="45"/>
    </row>
    <row r="107" spans="1:15">
      <c r="A107" s="89" t="s">
        <v>247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79"/>
      <c r="O107" s="45"/>
    </row>
    <row r="108" spans="1:15">
      <c r="A108" s="8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79"/>
      <c r="O108" s="45"/>
    </row>
    <row r="109" spans="1:15">
      <c r="A109" s="87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79"/>
      <c r="O109" s="45"/>
    </row>
    <row r="110" spans="1:15">
      <c r="A110" s="88" t="s">
        <v>263</v>
      </c>
      <c r="B110" s="31"/>
      <c r="C110" s="31"/>
      <c r="D110" s="31"/>
      <c r="E110" s="28"/>
      <c r="F110" s="28"/>
      <c r="G110" s="28"/>
      <c r="H110" s="28"/>
      <c r="I110" s="28"/>
      <c r="J110" s="28"/>
      <c r="K110" s="28"/>
      <c r="L110" s="249"/>
      <c r="M110" s="249"/>
      <c r="N110" s="81"/>
      <c r="O110" s="45"/>
    </row>
    <row r="111" spans="1:15">
      <c r="A111" s="10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185"/>
      <c r="M111" s="185"/>
      <c r="N111" s="81"/>
      <c r="O111" s="45"/>
    </row>
    <row r="112" spans="1:15" ht="12.75" customHeight="1">
      <c r="A112" s="260" t="s">
        <v>313</v>
      </c>
      <c r="B112" s="261"/>
      <c r="C112" s="261"/>
      <c r="D112" s="262"/>
      <c r="E112" s="262"/>
      <c r="F112" s="262"/>
      <c r="G112" s="184"/>
      <c r="H112" s="184"/>
      <c r="I112" s="184"/>
      <c r="J112" s="184"/>
      <c r="K112" s="28"/>
      <c r="L112" s="28"/>
      <c r="M112" s="28"/>
      <c r="N112" s="79"/>
      <c r="O112" s="45"/>
    </row>
    <row r="113" spans="1:15">
      <c r="A113" s="260"/>
      <c r="B113" s="261"/>
      <c r="C113" s="261"/>
      <c r="D113" s="262"/>
      <c r="E113" s="262"/>
      <c r="F113" s="262"/>
      <c r="G113" s="184"/>
      <c r="H113" s="184"/>
      <c r="I113" s="184"/>
      <c r="J113" s="184"/>
      <c r="K113" s="28"/>
      <c r="L113" s="28"/>
      <c r="M113" s="28"/>
      <c r="N113" s="79"/>
      <c r="O113" s="45"/>
    </row>
    <row r="114" spans="1:15">
      <c r="A114" s="186"/>
      <c r="B114" s="187"/>
      <c r="C114" s="187"/>
      <c r="D114" s="188"/>
      <c r="E114" s="188"/>
      <c r="F114" s="188"/>
      <c r="G114" s="188"/>
      <c r="H114" s="188"/>
      <c r="I114" s="188"/>
      <c r="J114" s="188"/>
      <c r="K114" s="28"/>
      <c r="L114" s="28"/>
      <c r="M114" s="28"/>
      <c r="N114" s="79"/>
      <c r="O114" s="45"/>
    </row>
    <row r="115" spans="1:15">
      <c r="A115" s="87"/>
      <c r="B115" s="28"/>
      <c r="C115" s="28"/>
      <c r="D115" s="28"/>
      <c r="E115" s="28" t="s">
        <v>301</v>
      </c>
      <c r="F115" s="28"/>
      <c r="G115" s="28"/>
      <c r="H115" s="28"/>
      <c r="I115" s="28"/>
      <c r="J115" s="28"/>
      <c r="K115" s="28"/>
      <c r="L115" s="28"/>
      <c r="M115" s="28"/>
      <c r="N115" s="79"/>
      <c r="O115" s="45"/>
    </row>
    <row r="116" spans="1:15">
      <c r="A116" s="87"/>
      <c r="B116" s="28"/>
      <c r="C116" s="28"/>
      <c r="D116" s="28" t="s">
        <v>271</v>
      </c>
      <c r="E116" s="134"/>
      <c r="F116" s="28"/>
      <c r="G116" s="28"/>
      <c r="H116" s="28"/>
      <c r="I116" s="28"/>
      <c r="J116" s="28"/>
      <c r="K116" s="28"/>
      <c r="L116" s="28"/>
      <c r="M116" s="28"/>
      <c r="N116" s="79"/>
      <c r="O116" s="45"/>
    </row>
    <row r="117" spans="1:15">
      <c r="A117" s="87"/>
      <c r="B117" s="28"/>
      <c r="C117" s="28"/>
      <c r="D117" s="28" t="s">
        <v>272</v>
      </c>
      <c r="E117" s="134"/>
      <c r="F117" s="28"/>
      <c r="G117" s="28"/>
      <c r="H117" s="28"/>
      <c r="I117" s="28"/>
      <c r="J117" s="28"/>
      <c r="K117" s="28"/>
      <c r="L117" s="28" t="s">
        <v>220</v>
      </c>
      <c r="M117" s="28"/>
      <c r="N117" s="79"/>
      <c r="O117" s="45"/>
    </row>
    <row r="118" spans="1:15">
      <c r="A118" s="87"/>
      <c r="B118" s="28"/>
      <c r="C118" s="28"/>
      <c r="D118" s="28" t="s">
        <v>273</v>
      </c>
      <c r="E118" s="134"/>
      <c r="F118" s="28"/>
      <c r="G118" s="28"/>
      <c r="H118" s="28"/>
      <c r="I118" s="28"/>
      <c r="J118" s="28"/>
      <c r="K118" s="28"/>
      <c r="L118" s="31"/>
      <c r="M118" s="31"/>
      <c r="N118" s="82"/>
      <c r="O118" s="45"/>
    </row>
    <row r="119" spans="1:15">
      <c r="A119" s="87"/>
      <c r="B119" s="28"/>
      <c r="C119" s="28"/>
      <c r="D119" s="28" t="s">
        <v>274</v>
      </c>
      <c r="E119" s="134"/>
      <c r="F119" s="28"/>
      <c r="G119" s="28"/>
      <c r="H119" s="140" t="s">
        <v>324</v>
      </c>
      <c r="I119" s="39"/>
      <c r="J119" s="39"/>
      <c r="K119" s="28"/>
      <c r="L119" s="31"/>
      <c r="M119" s="31"/>
      <c r="N119" s="82"/>
      <c r="O119" s="45"/>
    </row>
    <row r="120" spans="1:15" ht="12.75" customHeight="1">
      <c r="A120" s="87"/>
      <c r="B120" s="28"/>
      <c r="C120" s="28"/>
      <c r="D120" s="28" t="s">
        <v>275</v>
      </c>
      <c r="E120" s="134"/>
      <c r="F120" s="28"/>
      <c r="G120" s="28"/>
      <c r="H120" s="259" t="str">
        <f>+"El porcentaje de postura es de "&amp;VALUE(D123)&amp;"  huevos al día por gallina."</f>
        <v>El porcentaje de postura es de 0  huevos al día por gallina.</v>
      </c>
      <c r="I120" s="259"/>
      <c r="J120" s="259"/>
      <c r="K120" s="30"/>
      <c r="L120" s="31"/>
      <c r="M120" s="31"/>
      <c r="N120" s="82"/>
      <c r="O120" s="45"/>
    </row>
    <row r="121" spans="1:15">
      <c r="A121" s="87"/>
      <c r="B121" s="28"/>
      <c r="C121" s="28"/>
      <c r="D121" s="28" t="s">
        <v>276</v>
      </c>
      <c r="E121" s="134"/>
      <c r="F121" s="28"/>
      <c r="G121" s="28"/>
      <c r="H121" s="259"/>
      <c r="I121" s="259"/>
      <c r="J121" s="259"/>
      <c r="K121" s="28"/>
      <c r="L121" s="31"/>
      <c r="M121" s="31"/>
      <c r="N121" s="82"/>
      <c r="O121" s="45"/>
    </row>
    <row r="122" spans="1:15">
      <c r="A122" s="47"/>
      <c r="B122" s="45"/>
      <c r="C122" s="45"/>
      <c r="D122" s="93"/>
      <c r="E122" s="93"/>
      <c r="F122" s="32"/>
      <c r="G122" s="32"/>
      <c r="H122" s="259"/>
      <c r="I122" s="259"/>
      <c r="J122" s="259"/>
      <c r="K122" s="45"/>
      <c r="L122" s="31"/>
      <c r="M122" s="31"/>
      <c r="N122" s="82"/>
      <c r="O122" s="45"/>
    </row>
    <row r="123" spans="1:15">
      <c r="A123" s="263" t="s">
        <v>263</v>
      </c>
      <c r="B123" s="264"/>
      <c r="C123" s="28" t="s">
        <v>221</v>
      </c>
      <c r="D123" s="135">
        <f>IF(SUM(E116:E121)=0,,AVERAGE(E116:E121))</f>
        <v>0</v>
      </c>
      <c r="E123" s="93"/>
      <c r="F123" s="32"/>
      <c r="G123" s="32"/>
      <c r="H123" s="259"/>
      <c r="I123" s="259"/>
      <c r="J123" s="259"/>
      <c r="K123" s="96"/>
      <c r="L123" s="31"/>
      <c r="M123" s="31"/>
      <c r="N123" s="82"/>
      <c r="O123" s="45"/>
    </row>
    <row r="124" spans="1:15">
      <c r="A124" s="87"/>
      <c r="B124" s="28"/>
      <c r="C124" s="28"/>
      <c r="D124" s="28"/>
      <c r="E124" s="28"/>
      <c r="F124" s="42"/>
      <c r="G124" s="42"/>
      <c r="H124" s="42"/>
      <c r="I124" s="42"/>
      <c r="J124" s="42"/>
      <c r="K124" s="28"/>
      <c r="L124" s="28"/>
      <c r="M124" s="28"/>
      <c r="N124" s="79"/>
      <c r="O124" s="45"/>
    </row>
    <row r="125" spans="1:15">
      <c r="A125" s="89" t="s">
        <v>247</v>
      </c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79"/>
      <c r="O125" s="45"/>
    </row>
    <row r="126" spans="1:15">
      <c r="A126" s="87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79"/>
      <c r="O126" s="45"/>
    </row>
    <row r="127" spans="1:15">
      <c r="A127" s="87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79"/>
      <c r="O127" s="45"/>
    </row>
    <row r="128" spans="1:15">
      <c r="A128" s="88" t="s">
        <v>283</v>
      </c>
      <c r="B128" s="31"/>
      <c r="C128" s="31"/>
      <c r="D128" s="31"/>
      <c r="E128" s="28"/>
      <c r="F128" s="28"/>
      <c r="G128" s="28"/>
      <c r="H128" s="28"/>
      <c r="I128" s="28"/>
      <c r="J128" s="28"/>
      <c r="K128" s="28"/>
      <c r="L128" s="249"/>
      <c r="M128" s="249"/>
      <c r="N128" s="81"/>
      <c r="O128" s="45"/>
    </row>
    <row r="129" spans="1:15">
      <c r="A129" s="87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45"/>
      <c r="M129" s="45"/>
      <c r="N129" s="119"/>
      <c r="O129" s="45"/>
    </row>
    <row r="130" spans="1:15" ht="12.75" customHeight="1">
      <c r="A130" s="260" t="s">
        <v>314</v>
      </c>
      <c r="B130" s="261"/>
      <c r="C130" s="261"/>
      <c r="D130" s="262"/>
      <c r="E130" s="262"/>
      <c r="F130" s="262"/>
      <c r="G130" s="184"/>
      <c r="H130" s="184"/>
      <c r="I130" s="184"/>
      <c r="J130" s="184"/>
      <c r="K130" s="28"/>
      <c r="L130" s="45"/>
      <c r="M130" s="45"/>
      <c r="N130" s="119"/>
      <c r="O130" s="45"/>
    </row>
    <row r="131" spans="1:15" ht="12.75" customHeight="1">
      <c r="A131" s="260"/>
      <c r="B131" s="261"/>
      <c r="C131" s="261"/>
      <c r="D131" s="262"/>
      <c r="E131" s="262"/>
      <c r="F131" s="262"/>
      <c r="G131" s="184"/>
      <c r="H131" s="184"/>
      <c r="I131" s="184"/>
      <c r="J131" s="184"/>
      <c r="K131" s="28"/>
      <c r="L131" s="45"/>
      <c r="M131" s="45"/>
      <c r="N131" s="119"/>
      <c r="O131" s="45"/>
    </row>
    <row r="132" spans="1:15">
      <c r="A132" s="186"/>
      <c r="B132" s="187"/>
      <c r="C132" s="187"/>
      <c r="D132" s="188"/>
      <c r="E132" s="188"/>
      <c r="F132" s="188"/>
      <c r="G132" s="188"/>
      <c r="H132" s="188"/>
      <c r="I132" s="188"/>
      <c r="J132" s="188"/>
      <c r="K132" s="28"/>
      <c r="L132" s="45"/>
      <c r="M132" s="45"/>
      <c r="N132" s="119"/>
      <c r="O132" s="45"/>
    </row>
    <row r="133" spans="1:15">
      <c r="A133" s="186"/>
      <c r="B133" s="187"/>
      <c r="C133" s="187"/>
      <c r="D133" s="28"/>
      <c r="E133" s="28" t="s">
        <v>331</v>
      </c>
      <c r="F133" s="188"/>
      <c r="G133" s="188"/>
      <c r="H133" s="188"/>
      <c r="I133" s="188"/>
      <c r="J133" s="188"/>
      <c r="K133" s="28"/>
      <c r="L133" s="45"/>
      <c r="M133" s="45"/>
      <c r="N133" s="119"/>
      <c r="O133" s="45"/>
    </row>
    <row r="134" spans="1:15">
      <c r="A134" s="186"/>
      <c r="B134" s="187"/>
      <c r="C134" s="187"/>
      <c r="D134" s="28" t="s">
        <v>271</v>
      </c>
      <c r="E134" s="134"/>
      <c r="F134" s="188"/>
      <c r="G134" s="188"/>
      <c r="H134" s="188"/>
      <c r="I134" s="188"/>
      <c r="J134" s="188"/>
      <c r="K134" s="28"/>
      <c r="L134" s="45"/>
      <c r="M134" s="45"/>
      <c r="N134" s="119"/>
      <c r="O134" s="45"/>
    </row>
    <row r="135" spans="1:15">
      <c r="A135" s="186"/>
      <c r="B135" s="187"/>
      <c r="C135" s="187"/>
      <c r="D135" s="28" t="s">
        <v>272</v>
      </c>
      <c r="E135" s="134"/>
      <c r="F135" s="188"/>
      <c r="G135" s="188"/>
      <c r="H135" s="188"/>
      <c r="I135" s="188"/>
      <c r="J135" s="188"/>
      <c r="K135" s="28"/>
      <c r="L135" s="28" t="s">
        <v>220</v>
      </c>
      <c r="M135" s="28"/>
      <c r="N135" s="79"/>
      <c r="O135" s="45"/>
    </row>
    <row r="136" spans="1:15">
      <c r="A136" s="186"/>
      <c r="B136" s="187"/>
      <c r="C136" s="187"/>
      <c r="D136" s="28" t="s">
        <v>273</v>
      </c>
      <c r="E136" s="134"/>
      <c r="F136" s="188"/>
      <c r="G136" s="188"/>
      <c r="H136" s="188"/>
      <c r="I136" s="188"/>
      <c r="J136" s="188"/>
      <c r="K136" s="28"/>
      <c r="L136" s="31"/>
      <c r="M136" s="31"/>
      <c r="N136" s="82"/>
      <c r="O136" s="45"/>
    </row>
    <row r="137" spans="1:15">
      <c r="A137" s="186"/>
      <c r="B137" s="187"/>
      <c r="C137" s="187"/>
      <c r="D137" s="28" t="s">
        <v>274</v>
      </c>
      <c r="E137" s="134"/>
      <c r="F137" s="188"/>
      <c r="G137" s="188"/>
      <c r="H137" s="140" t="s">
        <v>324</v>
      </c>
      <c r="I137" s="39"/>
      <c r="J137" s="39"/>
      <c r="K137" s="28"/>
      <c r="L137" s="31"/>
      <c r="M137" s="31"/>
      <c r="N137" s="82"/>
      <c r="O137" s="45"/>
    </row>
    <row r="138" spans="1:15" ht="12.75" customHeight="1">
      <c r="A138" s="186"/>
      <c r="B138" s="187"/>
      <c r="C138" s="187"/>
      <c r="D138" s="28" t="s">
        <v>275</v>
      </c>
      <c r="E138" s="134"/>
      <c r="F138" s="188"/>
      <c r="G138" s="188"/>
      <c r="H138" s="259" t="str">
        <f>+"El peso en promedio de una caja recolectada es de "&amp;VALUE(D141)&amp;" KG."</f>
        <v>El peso en promedio de una caja recolectada es de 0 KG.</v>
      </c>
      <c r="I138" s="259"/>
      <c r="J138" s="259"/>
      <c r="K138" s="28"/>
      <c r="L138" s="31"/>
      <c r="M138" s="31"/>
      <c r="N138" s="82"/>
      <c r="O138" s="45"/>
    </row>
    <row r="139" spans="1:15" ht="12.75" customHeight="1">
      <c r="A139" s="186"/>
      <c r="B139" s="187"/>
      <c r="C139" s="187"/>
      <c r="D139" s="28" t="s">
        <v>276</v>
      </c>
      <c r="E139" s="134"/>
      <c r="F139" s="188"/>
      <c r="G139" s="188"/>
      <c r="H139" s="259"/>
      <c r="I139" s="259"/>
      <c r="J139" s="259"/>
      <c r="K139" s="28"/>
      <c r="L139" s="31"/>
      <c r="M139" s="31"/>
      <c r="N139" s="82"/>
      <c r="O139" s="45"/>
    </row>
    <row r="140" spans="1:15">
      <c r="A140" s="186"/>
      <c r="B140" s="187"/>
      <c r="C140" s="187"/>
      <c r="D140" s="188"/>
      <c r="E140" s="188"/>
      <c r="F140" s="188"/>
      <c r="G140" s="188"/>
      <c r="H140" s="259"/>
      <c r="I140" s="259"/>
      <c r="J140" s="259"/>
      <c r="K140" s="28"/>
      <c r="L140" s="31"/>
      <c r="M140" s="31"/>
      <c r="N140" s="82"/>
      <c r="O140" s="45"/>
    </row>
    <row r="141" spans="1:15">
      <c r="A141" s="263" t="s">
        <v>293</v>
      </c>
      <c r="B141" s="264"/>
      <c r="C141" s="28" t="s">
        <v>221</v>
      </c>
      <c r="D141" s="135">
        <f>IF(SUM(E134:E139)=0,,AVERAGE(E134:E139))</f>
        <v>0</v>
      </c>
      <c r="E141" s="93"/>
      <c r="F141" s="32"/>
      <c r="G141" s="32"/>
      <c r="H141" s="259"/>
      <c r="I141" s="259"/>
      <c r="J141" s="259"/>
      <c r="K141" s="104"/>
      <c r="L141" s="31"/>
      <c r="M141" s="31"/>
      <c r="N141" s="82"/>
      <c r="O141" s="45"/>
    </row>
    <row r="142" spans="1:15">
      <c r="A142" s="87"/>
      <c r="B142" s="28"/>
      <c r="C142" s="28"/>
      <c r="D142" s="93"/>
      <c r="E142" s="93"/>
      <c r="F142" s="32"/>
      <c r="G142" s="32"/>
      <c r="H142" s="32"/>
      <c r="I142" s="32"/>
      <c r="J142" s="32"/>
      <c r="K142" s="109"/>
      <c r="L142" s="28"/>
      <c r="M142" s="28"/>
      <c r="N142" s="79"/>
      <c r="O142" s="45"/>
    </row>
    <row r="143" spans="1:15">
      <c r="A143" s="87"/>
      <c r="B143" s="28"/>
      <c r="C143" s="28"/>
      <c r="D143" s="78"/>
      <c r="E143" s="182"/>
      <c r="F143" s="78"/>
      <c r="G143" s="78"/>
      <c r="H143" s="78"/>
      <c r="I143" s="78"/>
      <c r="J143" s="78"/>
      <c r="K143" s="110"/>
      <c r="L143" s="28"/>
      <c r="M143" s="28"/>
      <c r="N143" s="79"/>
      <c r="O143" s="45"/>
    </row>
    <row r="144" spans="1:15">
      <c r="A144" s="89" t="s">
        <v>246</v>
      </c>
      <c r="B144" s="28"/>
      <c r="C144" s="28"/>
      <c r="D144" s="28"/>
      <c r="E144" s="28"/>
      <c r="F144" s="78"/>
      <c r="G144" s="78"/>
      <c r="H144" s="78"/>
      <c r="I144" s="78"/>
      <c r="J144" s="78"/>
      <c r="K144" s="28"/>
      <c r="L144" s="28"/>
      <c r="M144" s="28"/>
      <c r="N144" s="79"/>
      <c r="O144" s="45"/>
    </row>
    <row r="145" spans="1:15">
      <c r="A145" s="87"/>
      <c r="B145" s="28"/>
      <c r="C145" s="28"/>
      <c r="D145" s="28"/>
      <c r="E145" s="28"/>
      <c r="F145" s="78"/>
      <c r="G145" s="78"/>
      <c r="H145" s="78"/>
      <c r="I145" s="78"/>
      <c r="J145" s="78"/>
      <c r="K145" s="77"/>
      <c r="L145" s="28"/>
      <c r="M145" s="28"/>
      <c r="N145" s="79"/>
      <c r="O145" s="45"/>
    </row>
    <row r="146" spans="1:15">
      <c r="A146" s="87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79"/>
      <c r="O146" s="45"/>
    </row>
    <row r="147" spans="1:15">
      <c r="A147" s="88" t="s">
        <v>282</v>
      </c>
      <c r="B147" s="31"/>
      <c r="C147" s="31"/>
      <c r="D147" s="31"/>
      <c r="E147" s="28"/>
      <c r="F147" s="28"/>
      <c r="G147" s="28"/>
      <c r="H147" s="28"/>
      <c r="I147" s="28"/>
      <c r="J147" s="28"/>
      <c r="K147" s="28"/>
      <c r="L147" s="28"/>
      <c r="M147" s="28"/>
      <c r="N147" s="79"/>
      <c r="O147" s="45"/>
    </row>
    <row r="148" spans="1:15">
      <c r="A148" s="10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79"/>
      <c r="O148" s="45"/>
    </row>
    <row r="149" spans="1:15" ht="12.75" customHeight="1">
      <c r="A149" s="246" t="s">
        <v>315</v>
      </c>
      <c r="B149" s="247"/>
      <c r="C149" s="247"/>
      <c r="D149" s="248"/>
      <c r="E149" s="248"/>
      <c r="F149" s="248"/>
      <c r="G149" s="188"/>
      <c r="H149" s="188"/>
      <c r="I149" s="188"/>
      <c r="J149" s="188"/>
      <c r="K149" s="28"/>
      <c r="L149" s="28"/>
      <c r="M149" s="28"/>
      <c r="N149" s="79"/>
      <c r="O149" s="45"/>
    </row>
    <row r="150" spans="1:15">
      <c r="A150" s="246"/>
      <c r="B150" s="247"/>
      <c r="C150" s="247"/>
      <c r="D150" s="248"/>
      <c r="E150" s="248"/>
      <c r="F150" s="248"/>
      <c r="G150" s="188"/>
      <c r="H150" s="188"/>
      <c r="I150" s="188"/>
      <c r="J150" s="188"/>
      <c r="K150" s="28"/>
      <c r="L150" s="28"/>
      <c r="M150" s="28"/>
      <c r="N150" s="79"/>
      <c r="O150" s="45"/>
    </row>
    <row r="151" spans="1:15" ht="12.75" customHeight="1">
      <c r="A151" s="186"/>
      <c r="B151" s="187"/>
      <c r="C151" s="187"/>
      <c r="D151" s="188"/>
      <c r="E151" s="188"/>
      <c r="F151" s="188"/>
      <c r="G151" s="188"/>
      <c r="H151" s="188"/>
      <c r="I151" s="188"/>
      <c r="J151" s="188"/>
      <c r="K151" s="28"/>
      <c r="L151" s="28"/>
      <c r="M151" s="28"/>
      <c r="N151" s="79"/>
      <c r="O151" s="45"/>
    </row>
    <row r="152" spans="1:15">
      <c r="A152" s="87"/>
      <c r="B152" s="28"/>
      <c r="C152" s="28"/>
      <c r="D152" s="28"/>
      <c r="E152" s="138" t="s">
        <v>281</v>
      </c>
      <c r="F152" s="28"/>
      <c r="G152" s="28"/>
      <c r="H152" s="28"/>
      <c r="I152" s="28"/>
      <c r="J152" s="28"/>
      <c r="K152" s="28"/>
      <c r="L152" s="28"/>
      <c r="M152" s="28"/>
      <c r="N152" s="79"/>
      <c r="O152" s="45"/>
    </row>
    <row r="153" spans="1:15">
      <c r="A153" s="87"/>
      <c r="B153" s="28"/>
      <c r="C153" s="28"/>
      <c r="D153" s="28" t="s">
        <v>271</v>
      </c>
      <c r="E153" s="134"/>
      <c r="F153" s="28"/>
      <c r="G153" s="28"/>
      <c r="H153" s="28"/>
      <c r="I153" s="28"/>
      <c r="J153" s="28"/>
      <c r="K153" s="28"/>
      <c r="L153" s="28"/>
      <c r="M153" s="28"/>
      <c r="N153" s="79"/>
      <c r="O153" s="45"/>
    </row>
    <row r="154" spans="1:15">
      <c r="A154" s="87"/>
      <c r="B154" s="28"/>
      <c r="C154" s="28"/>
      <c r="D154" s="28" t="s">
        <v>272</v>
      </c>
      <c r="E154" s="134"/>
      <c r="F154" s="28"/>
      <c r="G154" s="28"/>
      <c r="H154" s="28"/>
      <c r="I154" s="28"/>
      <c r="J154" s="28"/>
      <c r="K154" s="28"/>
      <c r="L154" s="28"/>
      <c r="M154" s="28"/>
      <c r="N154" s="79"/>
      <c r="O154" s="45"/>
    </row>
    <row r="155" spans="1:15">
      <c r="A155" s="87"/>
      <c r="B155" s="28"/>
      <c r="C155" s="28"/>
      <c r="D155" s="28" t="s">
        <v>273</v>
      </c>
      <c r="E155" s="134"/>
      <c r="F155" s="28"/>
      <c r="G155" s="28"/>
      <c r="H155" s="28"/>
      <c r="I155" s="28"/>
      <c r="J155" s="28"/>
      <c r="K155" s="28"/>
      <c r="L155" s="28"/>
      <c r="M155" s="28"/>
      <c r="N155" s="79"/>
      <c r="O155" s="45"/>
    </row>
    <row r="156" spans="1:15">
      <c r="A156" s="87"/>
      <c r="B156" s="28"/>
      <c r="C156" s="28"/>
      <c r="D156" s="28" t="s">
        <v>274</v>
      </c>
      <c r="E156" s="134"/>
      <c r="F156" s="28"/>
      <c r="G156" s="28"/>
      <c r="H156" s="140" t="s">
        <v>324</v>
      </c>
      <c r="I156" s="39"/>
      <c r="J156" s="39"/>
      <c r="K156" s="28"/>
      <c r="L156" s="28" t="s">
        <v>220</v>
      </c>
      <c r="M156" s="28"/>
      <c r="N156" s="79"/>
      <c r="O156" s="45"/>
    </row>
    <row r="157" spans="1:15" ht="12.75" customHeight="1">
      <c r="A157" s="87"/>
      <c r="B157" s="28"/>
      <c r="C157" s="28"/>
      <c r="D157" s="28" t="s">
        <v>275</v>
      </c>
      <c r="E157" s="134"/>
      <c r="F157" s="28"/>
      <c r="G157" s="28"/>
      <c r="H157" s="259" t="str">
        <f>+"Los kilos de alimento que consumío una gallina en el mes fue "&amp;VALUE(D160)&amp;" KG."</f>
        <v>Los kilos de alimento que consumío una gallina en el mes fue 0 KG.</v>
      </c>
      <c r="I157" s="259"/>
      <c r="J157" s="259"/>
      <c r="K157" s="28"/>
      <c r="L157" s="31"/>
      <c r="M157" s="31"/>
      <c r="N157" s="82"/>
      <c r="O157" s="45"/>
    </row>
    <row r="158" spans="1:15">
      <c r="A158" s="87"/>
      <c r="B158" s="28"/>
      <c r="C158" s="28"/>
      <c r="D158" s="28" t="s">
        <v>276</v>
      </c>
      <c r="E158" s="134"/>
      <c r="F158" s="28"/>
      <c r="G158" s="28"/>
      <c r="H158" s="259"/>
      <c r="I158" s="259"/>
      <c r="J158" s="259"/>
      <c r="K158" s="28"/>
      <c r="L158" s="31"/>
      <c r="M158" s="31"/>
      <c r="N158" s="82"/>
      <c r="O158" s="45"/>
    </row>
    <row r="159" spans="1:15" ht="12.75" customHeight="1">
      <c r="A159" s="87"/>
      <c r="B159" s="28"/>
      <c r="C159" s="28"/>
      <c r="D159" s="28"/>
      <c r="E159" s="28"/>
      <c r="F159" s="28"/>
      <c r="G159" s="28"/>
      <c r="H159" s="259"/>
      <c r="I159" s="259"/>
      <c r="J159" s="259"/>
      <c r="K159" s="28"/>
      <c r="L159" s="31"/>
      <c r="M159" s="31"/>
      <c r="N159" s="82"/>
      <c r="O159" s="45"/>
    </row>
    <row r="160" spans="1:15">
      <c r="A160" s="263" t="s">
        <v>282</v>
      </c>
      <c r="B160" s="264"/>
      <c r="C160" s="28" t="s">
        <v>221</v>
      </c>
      <c r="D160" s="135">
        <f>IF(SUM(E153:E158)=0,,AVERAGE(E153:E158))</f>
        <v>0</v>
      </c>
      <c r="E160" s="93"/>
      <c r="F160" s="93"/>
      <c r="G160" s="93"/>
      <c r="H160" s="259"/>
      <c r="I160" s="259"/>
      <c r="J160" s="259"/>
      <c r="K160" s="45"/>
      <c r="L160" s="31"/>
      <c r="M160" s="31"/>
      <c r="N160" s="82"/>
    </row>
    <row r="161" spans="1:14">
      <c r="A161" s="87"/>
      <c r="B161" s="28"/>
      <c r="C161" s="28"/>
      <c r="D161" s="93"/>
      <c r="E161" s="93"/>
      <c r="F161" s="111"/>
      <c r="G161" s="111"/>
      <c r="H161" s="111"/>
      <c r="I161" s="111"/>
      <c r="J161" s="111"/>
      <c r="K161" s="96"/>
      <c r="L161" s="31"/>
      <c r="M161" s="31"/>
      <c r="N161" s="82"/>
    </row>
    <row r="162" spans="1:14">
      <c r="A162" s="87"/>
      <c r="B162" s="28"/>
      <c r="C162" s="28"/>
      <c r="D162" s="182"/>
      <c r="E162" s="182"/>
      <c r="F162" s="182"/>
      <c r="G162" s="182"/>
      <c r="H162" s="182"/>
      <c r="I162" s="182"/>
      <c r="J162" s="182"/>
      <c r="K162" s="48"/>
      <c r="L162" s="31"/>
      <c r="M162" s="31"/>
      <c r="N162" s="82"/>
    </row>
    <row r="163" spans="1:14">
      <c r="A163" s="47"/>
      <c r="B163" s="28"/>
      <c r="C163" s="28"/>
      <c r="D163" s="28"/>
      <c r="E163" s="28"/>
      <c r="F163" s="33"/>
      <c r="G163" s="33"/>
      <c r="H163" s="33"/>
      <c r="I163" s="33"/>
      <c r="J163" s="33"/>
      <c r="K163" s="28"/>
      <c r="L163" s="28"/>
      <c r="M163" s="28"/>
      <c r="N163" s="79"/>
    </row>
    <row r="164" spans="1:14" ht="12.75" customHeight="1">
      <c r="A164" s="89" t="s">
        <v>246</v>
      </c>
      <c r="B164" s="39"/>
      <c r="C164" s="39"/>
      <c r="D164" s="28"/>
      <c r="E164" s="38"/>
      <c r="F164" s="33"/>
      <c r="G164" s="33"/>
      <c r="H164" s="33"/>
      <c r="I164" s="33"/>
      <c r="J164" s="33"/>
      <c r="K164" s="45"/>
      <c r="L164" s="39"/>
      <c r="M164" s="39"/>
      <c r="N164" s="80"/>
    </row>
    <row r="165" spans="1:14">
      <c r="A165" s="89"/>
      <c r="B165" s="39"/>
      <c r="C165" s="39"/>
      <c r="D165" s="28"/>
      <c r="E165" s="38"/>
      <c r="F165" s="33"/>
      <c r="G165" s="33"/>
      <c r="H165" s="33"/>
      <c r="I165" s="33"/>
      <c r="J165" s="33"/>
      <c r="K165" s="45"/>
      <c r="L165" s="39"/>
      <c r="M165" s="39"/>
      <c r="N165" s="80"/>
    </row>
    <row r="166" spans="1:14">
      <c r="A166" s="91"/>
      <c r="B166" s="39"/>
      <c r="C166" s="39"/>
      <c r="D166" s="28"/>
      <c r="E166" s="38"/>
      <c r="F166" s="33"/>
      <c r="G166" s="33"/>
      <c r="H166" s="33"/>
      <c r="I166" s="33"/>
      <c r="J166" s="33"/>
      <c r="K166" s="83"/>
      <c r="L166" s="39"/>
      <c r="M166" s="39"/>
      <c r="N166" s="80"/>
    </row>
    <row r="167" spans="1:14">
      <c r="A167" s="88" t="s">
        <v>292</v>
      </c>
      <c r="B167" s="31"/>
      <c r="C167" s="31"/>
      <c r="D167" s="31"/>
      <c r="E167" s="28"/>
      <c r="F167" s="28"/>
      <c r="G167" s="28"/>
      <c r="H167" s="28"/>
      <c r="I167" s="28"/>
      <c r="J167" s="28"/>
      <c r="K167" s="28"/>
      <c r="L167" s="249"/>
      <c r="M167" s="249"/>
      <c r="N167" s="81"/>
    </row>
    <row r="168" spans="1:14">
      <c r="A168" s="10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185"/>
      <c r="M168" s="185"/>
      <c r="N168" s="81"/>
    </row>
    <row r="169" spans="1:14" ht="12.75" customHeight="1">
      <c r="A169" s="260" t="s">
        <v>316</v>
      </c>
      <c r="B169" s="261"/>
      <c r="C169" s="261"/>
      <c r="D169" s="262"/>
      <c r="E169" s="262"/>
      <c r="F169" s="262"/>
      <c r="G169" s="184"/>
      <c r="H169" s="184"/>
      <c r="I169" s="184"/>
      <c r="J169" s="184"/>
      <c r="K169" s="28"/>
      <c r="L169" s="45"/>
      <c r="M169" s="28"/>
      <c r="N169" s="79"/>
    </row>
    <row r="170" spans="1:14">
      <c r="A170" s="260"/>
      <c r="B170" s="261"/>
      <c r="C170" s="261"/>
      <c r="D170" s="262"/>
      <c r="E170" s="262"/>
      <c r="F170" s="262"/>
      <c r="G170" s="184"/>
      <c r="H170" s="184"/>
      <c r="I170" s="184"/>
      <c r="J170" s="184"/>
      <c r="K170" s="28"/>
      <c r="L170" s="28"/>
      <c r="M170" s="28"/>
      <c r="N170" s="79"/>
    </row>
    <row r="171" spans="1:14" ht="12.75" customHeight="1">
      <c r="A171" s="186"/>
      <c r="B171" s="187"/>
      <c r="C171" s="187"/>
      <c r="D171" s="188"/>
      <c r="E171" s="188"/>
      <c r="F171" s="188"/>
      <c r="G171" s="188"/>
      <c r="H171" s="188"/>
      <c r="I171" s="188"/>
      <c r="J171" s="188"/>
      <c r="K171" s="28"/>
      <c r="L171" s="28"/>
      <c r="M171" s="28"/>
      <c r="N171" s="79"/>
    </row>
    <row r="172" spans="1:14">
      <c r="A172" s="87"/>
      <c r="B172" s="28"/>
      <c r="C172" s="28"/>
      <c r="D172" s="28"/>
      <c r="E172" s="28" t="s">
        <v>302</v>
      </c>
      <c r="F172" s="28"/>
      <c r="G172" s="28"/>
      <c r="H172" s="28"/>
      <c r="I172" s="28"/>
      <c r="J172" s="28"/>
      <c r="K172" s="28"/>
      <c r="L172" s="28"/>
      <c r="M172" s="28"/>
      <c r="N172" s="79"/>
    </row>
    <row r="173" spans="1:14">
      <c r="A173" s="87"/>
      <c r="B173" s="28"/>
      <c r="C173" s="28"/>
      <c r="D173" s="28" t="s">
        <v>271</v>
      </c>
      <c r="E173" s="137"/>
      <c r="F173" s="28"/>
      <c r="G173" s="28"/>
      <c r="H173" s="28"/>
      <c r="I173" s="28"/>
      <c r="J173" s="28"/>
      <c r="K173" s="28"/>
      <c r="L173" s="28"/>
      <c r="M173" s="28"/>
      <c r="N173" s="79"/>
    </row>
    <row r="174" spans="1:14">
      <c r="A174" s="87"/>
      <c r="B174" s="28"/>
      <c r="C174" s="28"/>
      <c r="D174" s="28" t="s">
        <v>272</v>
      </c>
      <c r="E174" s="137"/>
      <c r="F174" s="28"/>
      <c r="G174" s="28"/>
      <c r="H174" s="28"/>
      <c r="I174" s="28"/>
      <c r="J174" s="28"/>
      <c r="K174" s="28"/>
      <c r="L174" s="28"/>
      <c r="M174" s="28"/>
      <c r="N174" s="79"/>
    </row>
    <row r="175" spans="1:14">
      <c r="A175" s="87"/>
      <c r="B175" s="28"/>
      <c r="C175" s="28"/>
      <c r="D175" s="28" t="s">
        <v>273</v>
      </c>
      <c r="E175" s="137"/>
      <c r="F175" s="28"/>
      <c r="G175" s="28"/>
      <c r="H175" s="28"/>
      <c r="I175" s="28"/>
      <c r="J175" s="28"/>
      <c r="K175" s="28"/>
      <c r="L175" s="28"/>
      <c r="M175" s="28"/>
      <c r="N175" s="79"/>
    </row>
    <row r="176" spans="1:14">
      <c r="A176" s="87"/>
      <c r="B176" s="28"/>
      <c r="C176" s="28"/>
      <c r="D176" s="28" t="s">
        <v>274</v>
      </c>
      <c r="E176" s="137"/>
      <c r="F176" s="28"/>
      <c r="G176" s="28"/>
      <c r="H176" s="140" t="s">
        <v>324</v>
      </c>
      <c r="I176" s="39"/>
      <c r="J176" s="39"/>
      <c r="K176" s="28"/>
      <c r="L176" s="28" t="s">
        <v>220</v>
      </c>
      <c r="M176" s="28"/>
      <c r="N176" s="79"/>
    </row>
    <row r="177" spans="1:14" ht="12.75" customHeight="1">
      <c r="A177" s="87"/>
      <c r="B177" s="28"/>
      <c r="C177" s="28"/>
      <c r="D177" s="28" t="s">
        <v>275</v>
      </c>
      <c r="E177" s="137"/>
      <c r="F177" s="28"/>
      <c r="G177" s="28"/>
      <c r="H177" s="259" t="str">
        <f>+"El costo del consumo de alimento en el mes de una gallina es $"&amp;VALUE(D180)&amp;"."</f>
        <v>El costo del consumo de alimento en el mes de una gallina es $0.</v>
      </c>
      <c r="I177" s="259"/>
      <c r="J177" s="259"/>
      <c r="K177" s="28"/>
      <c r="L177" s="31"/>
      <c r="M177" s="31"/>
      <c r="N177" s="82"/>
    </row>
    <row r="178" spans="1:14">
      <c r="A178" s="87"/>
      <c r="B178" s="28"/>
      <c r="C178" s="28"/>
      <c r="D178" s="28" t="s">
        <v>276</v>
      </c>
      <c r="E178" s="137"/>
      <c r="F178" s="28"/>
      <c r="G178" s="28"/>
      <c r="H178" s="259"/>
      <c r="I178" s="259"/>
      <c r="J178" s="259"/>
      <c r="K178" s="28"/>
      <c r="L178" s="31"/>
      <c r="M178" s="31"/>
      <c r="N178" s="82"/>
    </row>
    <row r="179" spans="1:14" ht="12.75" customHeight="1">
      <c r="A179" s="87"/>
      <c r="B179" s="28"/>
      <c r="C179" s="28"/>
      <c r="D179" s="28"/>
      <c r="E179" s="28"/>
      <c r="F179" s="28"/>
      <c r="G179" s="28"/>
      <c r="H179" s="259"/>
      <c r="I179" s="259"/>
      <c r="J179" s="259"/>
      <c r="K179" s="28"/>
      <c r="L179" s="31"/>
      <c r="M179" s="31"/>
      <c r="N179" s="82"/>
    </row>
    <row r="180" spans="1:14">
      <c r="A180" s="263" t="s">
        <v>292</v>
      </c>
      <c r="B180" s="264"/>
      <c r="C180" s="28" t="s">
        <v>221</v>
      </c>
      <c r="D180" s="136">
        <f>IF(SUM(E173:E178)=0,,AVERAGE(E173:E178))</f>
        <v>0</v>
      </c>
      <c r="E180" s="114"/>
      <c r="F180" s="112"/>
      <c r="G180" s="112"/>
      <c r="H180" s="259"/>
      <c r="I180" s="259"/>
      <c r="J180" s="259"/>
      <c r="K180" s="35"/>
      <c r="L180" s="31"/>
      <c r="M180" s="31"/>
      <c r="N180" s="82"/>
    </row>
    <row r="181" spans="1:14">
      <c r="A181" s="87"/>
      <c r="B181" s="28"/>
      <c r="C181" s="28"/>
      <c r="D181" s="114"/>
      <c r="E181" s="114"/>
      <c r="F181" s="112"/>
      <c r="G181" s="112"/>
      <c r="H181" s="112"/>
      <c r="I181" s="112"/>
      <c r="J181" s="112"/>
      <c r="K181" s="113"/>
      <c r="L181" s="117"/>
      <c r="M181" s="117"/>
      <c r="N181" s="118"/>
    </row>
    <row r="182" spans="1:14">
      <c r="A182" s="87"/>
      <c r="B182" s="28"/>
      <c r="C182" s="28"/>
      <c r="D182" s="28"/>
      <c r="E182" s="28"/>
      <c r="F182" s="45"/>
      <c r="G182" s="45"/>
      <c r="H182" s="45"/>
      <c r="I182" s="45"/>
      <c r="J182" s="45"/>
      <c r="K182" s="45"/>
      <c r="L182" s="117"/>
      <c r="M182" s="117"/>
      <c r="N182" s="118"/>
    </row>
    <row r="183" spans="1:14">
      <c r="A183" s="87"/>
      <c r="B183" s="28"/>
      <c r="C183" s="28"/>
      <c r="D183" s="28"/>
      <c r="E183" s="28"/>
      <c r="F183" s="45"/>
      <c r="G183" s="45"/>
      <c r="H183" s="45"/>
      <c r="I183" s="45"/>
      <c r="J183" s="45"/>
      <c r="K183" s="45"/>
      <c r="L183" s="33"/>
      <c r="M183" s="28"/>
      <c r="N183" s="79"/>
    </row>
    <row r="184" spans="1:14">
      <c r="A184" s="89" t="s">
        <v>246</v>
      </c>
      <c r="B184" s="28"/>
      <c r="C184" s="28"/>
      <c r="D184" s="28"/>
      <c r="E184" s="28"/>
      <c r="F184" s="45"/>
      <c r="G184" s="45"/>
      <c r="H184" s="45"/>
      <c r="I184" s="45"/>
      <c r="J184" s="45"/>
      <c r="K184" s="45"/>
      <c r="L184" s="33"/>
      <c r="M184" s="37"/>
      <c r="N184" s="79"/>
    </row>
    <row r="185" spans="1:14">
      <c r="A185" s="87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33"/>
      <c r="M185" s="37"/>
      <c r="N185" s="79"/>
    </row>
    <row r="186" spans="1:14">
      <c r="A186" s="87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33"/>
      <c r="M186" s="37"/>
      <c r="N186" s="79"/>
    </row>
    <row r="187" spans="1:14">
      <c r="A187" s="88" t="s">
        <v>268</v>
      </c>
      <c r="B187" s="31"/>
      <c r="C187" s="31"/>
      <c r="D187" s="31"/>
      <c r="E187" s="28"/>
      <c r="F187" s="28"/>
      <c r="G187" s="28"/>
      <c r="H187" s="28"/>
      <c r="I187" s="28"/>
      <c r="J187" s="28"/>
      <c r="K187" s="28"/>
      <c r="L187" s="249"/>
      <c r="M187" s="249"/>
      <c r="N187" s="81"/>
    </row>
    <row r="188" spans="1:14">
      <c r="A188" s="87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45"/>
      <c r="M188" s="45"/>
      <c r="N188" s="119"/>
    </row>
    <row r="189" spans="1:14" ht="12.75" customHeight="1">
      <c r="A189" s="246" t="s">
        <v>317</v>
      </c>
      <c r="B189" s="247"/>
      <c r="C189" s="247"/>
      <c r="D189" s="248"/>
      <c r="E189" s="248"/>
      <c r="F189" s="248"/>
      <c r="G189" s="188"/>
      <c r="H189" s="188"/>
      <c r="I189" s="188"/>
      <c r="J189" s="188"/>
      <c r="K189" s="28"/>
      <c r="L189" s="45"/>
      <c r="M189" s="45"/>
      <c r="N189" s="119"/>
    </row>
    <row r="190" spans="1:14">
      <c r="A190" s="246"/>
      <c r="B190" s="247"/>
      <c r="C190" s="247"/>
      <c r="D190" s="248"/>
      <c r="E190" s="248"/>
      <c r="F190" s="248"/>
      <c r="G190" s="188"/>
      <c r="H190" s="188"/>
      <c r="I190" s="188"/>
      <c r="J190" s="188"/>
      <c r="K190" s="28"/>
      <c r="L190" s="45"/>
      <c r="M190" s="45"/>
      <c r="N190" s="119"/>
    </row>
    <row r="191" spans="1:14" ht="12.75" customHeight="1">
      <c r="A191" s="186"/>
      <c r="B191" s="187"/>
      <c r="C191" s="187"/>
      <c r="D191" s="188"/>
      <c r="E191" s="188"/>
      <c r="F191" s="188"/>
      <c r="G191" s="188"/>
      <c r="H191" s="188"/>
      <c r="I191" s="188"/>
      <c r="J191" s="188"/>
      <c r="K191" s="28"/>
      <c r="L191" s="45"/>
      <c r="M191" s="45"/>
      <c r="N191" s="119"/>
    </row>
    <row r="192" spans="1:14">
      <c r="A192" s="186"/>
      <c r="B192" s="187"/>
      <c r="C192" s="187"/>
      <c r="D192" s="28"/>
      <c r="E192" s="28" t="s">
        <v>268</v>
      </c>
      <c r="F192" s="188"/>
      <c r="G192" s="188"/>
      <c r="H192" s="188"/>
      <c r="I192" s="188"/>
      <c r="J192" s="188"/>
      <c r="K192" s="28"/>
      <c r="L192" s="45"/>
      <c r="M192" s="45"/>
      <c r="N192" s="119"/>
    </row>
    <row r="193" spans="1:14">
      <c r="A193" s="186"/>
      <c r="B193" s="187"/>
      <c r="C193" s="187"/>
      <c r="D193" s="28" t="s">
        <v>271</v>
      </c>
      <c r="E193" s="134"/>
      <c r="F193" s="188"/>
      <c r="G193" s="188"/>
      <c r="H193" s="188"/>
      <c r="I193" s="188"/>
      <c r="J193" s="188"/>
      <c r="K193" s="28"/>
      <c r="L193" s="45"/>
      <c r="M193" s="45"/>
      <c r="N193" s="119"/>
    </row>
    <row r="194" spans="1:14">
      <c r="A194" s="186"/>
      <c r="B194" s="187"/>
      <c r="C194" s="187"/>
      <c r="D194" s="28" t="s">
        <v>272</v>
      </c>
      <c r="E194" s="134"/>
      <c r="F194" s="188"/>
      <c r="G194" s="188"/>
      <c r="H194" s="188"/>
      <c r="I194" s="188"/>
      <c r="J194" s="188"/>
      <c r="K194" s="28"/>
      <c r="L194" s="45"/>
      <c r="M194" s="45"/>
      <c r="N194" s="119"/>
    </row>
    <row r="195" spans="1:14">
      <c r="A195" s="186"/>
      <c r="B195" s="187"/>
      <c r="C195" s="187"/>
      <c r="D195" s="28" t="s">
        <v>273</v>
      </c>
      <c r="E195" s="134"/>
      <c r="F195" s="188"/>
      <c r="G195" s="188"/>
      <c r="H195" s="188"/>
      <c r="I195" s="188"/>
      <c r="J195" s="188"/>
      <c r="K195" s="28"/>
      <c r="L195" s="28" t="s">
        <v>220</v>
      </c>
      <c r="M195" s="28"/>
      <c r="N195" s="79"/>
    </row>
    <row r="196" spans="1:14">
      <c r="A196" s="186"/>
      <c r="B196" s="187"/>
      <c r="C196" s="187"/>
      <c r="D196" s="28" t="s">
        <v>274</v>
      </c>
      <c r="E196" s="134"/>
      <c r="F196" s="188"/>
      <c r="G196" s="188"/>
      <c r="H196" s="140" t="s">
        <v>324</v>
      </c>
      <c r="I196" s="39"/>
      <c r="J196" s="39"/>
      <c r="K196" s="28"/>
      <c r="L196" s="31"/>
      <c r="M196" s="31"/>
      <c r="N196" s="82"/>
    </row>
    <row r="197" spans="1:14" ht="12.75" customHeight="1">
      <c r="A197" s="186"/>
      <c r="B197" s="187"/>
      <c r="C197" s="187"/>
      <c r="D197" s="28" t="s">
        <v>275</v>
      </c>
      <c r="E197" s="134"/>
      <c r="F197" s="188"/>
      <c r="G197" s="188"/>
      <c r="H197" s="259" t="str">
        <f>+"Para que una gallina ponga un kilogramo de huevo necesita comer "&amp;VALUE(D200)&amp;" KG."</f>
        <v>Para que una gallina ponga un kilogramo de huevo necesita comer 0 KG.</v>
      </c>
      <c r="I197" s="259"/>
      <c r="J197" s="259"/>
      <c r="K197" s="28"/>
      <c r="L197" s="31"/>
      <c r="M197" s="31"/>
      <c r="N197" s="82"/>
    </row>
    <row r="198" spans="1:14">
      <c r="A198" s="186"/>
      <c r="B198" s="187"/>
      <c r="C198" s="187"/>
      <c r="D198" s="28" t="s">
        <v>276</v>
      </c>
      <c r="E198" s="134"/>
      <c r="F198" s="188"/>
      <c r="G198" s="188"/>
      <c r="H198" s="259"/>
      <c r="I198" s="259"/>
      <c r="J198" s="259"/>
      <c r="K198" s="28"/>
      <c r="L198" s="31"/>
      <c r="M198" s="31"/>
      <c r="N198" s="82"/>
    </row>
    <row r="199" spans="1:14" ht="12.75" customHeight="1">
      <c r="A199" s="87"/>
      <c r="B199" s="28"/>
      <c r="C199" s="28"/>
      <c r="D199" s="28"/>
      <c r="E199" s="28"/>
      <c r="F199" s="28"/>
      <c r="G199" s="28"/>
      <c r="H199" s="259"/>
      <c r="I199" s="259"/>
      <c r="J199" s="259"/>
      <c r="K199" s="28"/>
      <c r="L199" s="31"/>
      <c r="M199" s="31"/>
      <c r="N199" s="82"/>
    </row>
    <row r="200" spans="1:14">
      <c r="A200" s="263" t="s">
        <v>294</v>
      </c>
      <c r="B200" s="264"/>
      <c r="C200" s="28" t="s">
        <v>221</v>
      </c>
      <c r="D200" s="135">
        <f>IF(SUM(E193:E198)=0,,AVERAGE(E193:E198))</f>
        <v>0</v>
      </c>
      <c r="E200" s="93"/>
      <c r="F200" s="33"/>
      <c r="G200" s="33"/>
      <c r="H200" s="259"/>
      <c r="I200" s="259"/>
      <c r="J200" s="259"/>
      <c r="K200" s="28"/>
      <c r="L200" s="31"/>
      <c r="M200" s="31"/>
      <c r="N200" s="82"/>
    </row>
    <row r="201" spans="1:14" ht="12.75" customHeight="1">
      <c r="A201" s="87"/>
      <c r="B201" s="28"/>
      <c r="C201" s="28"/>
      <c r="D201" s="93"/>
      <c r="E201" s="93"/>
      <c r="F201" s="33"/>
      <c r="G201" s="33"/>
      <c r="H201" s="33"/>
      <c r="I201" s="33"/>
      <c r="J201" s="33"/>
      <c r="K201" s="96"/>
      <c r="L201" s="31"/>
      <c r="M201" s="31"/>
      <c r="N201" s="82"/>
    </row>
    <row r="202" spans="1:14">
      <c r="A202" s="87"/>
      <c r="B202" s="28"/>
      <c r="C202" s="28"/>
      <c r="D202" s="182"/>
      <c r="E202" s="182"/>
      <c r="F202" s="182"/>
      <c r="G202" s="182"/>
      <c r="H202" s="182"/>
      <c r="I202" s="182"/>
      <c r="J202" s="182"/>
      <c r="K202" s="48"/>
      <c r="L202" s="31"/>
      <c r="M202" s="31"/>
      <c r="N202" s="82"/>
    </row>
    <row r="203" spans="1:14">
      <c r="A203" s="47"/>
      <c r="B203" s="28"/>
      <c r="C203" s="28"/>
      <c r="D203" s="28"/>
      <c r="E203" s="28"/>
      <c r="F203" s="45"/>
      <c r="G203" s="45"/>
      <c r="H203" s="45"/>
      <c r="I203" s="45"/>
      <c r="J203" s="45"/>
      <c r="K203" s="45"/>
      <c r="L203" s="31"/>
      <c r="M203" s="31"/>
      <c r="N203" s="82"/>
    </row>
    <row r="204" spans="1:14" ht="12.75" customHeight="1">
      <c r="A204" s="89" t="s">
        <v>246</v>
      </c>
      <c r="B204" s="39"/>
      <c r="C204" s="39"/>
      <c r="D204" s="28"/>
      <c r="E204" s="38"/>
      <c r="F204" s="45"/>
      <c r="G204" s="45"/>
      <c r="H204" s="45"/>
      <c r="I204" s="45"/>
      <c r="J204" s="45"/>
      <c r="K204" s="45"/>
      <c r="L204" s="31"/>
      <c r="M204" s="31"/>
      <c r="N204" s="82"/>
    </row>
    <row r="205" spans="1:14">
      <c r="A205" s="89"/>
      <c r="B205" s="39"/>
      <c r="C205" s="39"/>
      <c r="D205" s="28"/>
      <c r="E205" s="38"/>
      <c r="F205" s="45"/>
      <c r="G205" s="45"/>
      <c r="H205" s="45"/>
      <c r="I205" s="45"/>
      <c r="J205" s="45"/>
      <c r="K205" s="45"/>
      <c r="L205" s="39"/>
      <c r="M205" s="39"/>
      <c r="N205" s="80"/>
    </row>
    <row r="206" spans="1:14">
      <c r="A206" s="91"/>
      <c r="B206" s="39"/>
      <c r="C206" s="39"/>
      <c r="D206" s="28"/>
      <c r="E206" s="38"/>
      <c r="F206" s="33"/>
      <c r="G206" s="33"/>
      <c r="H206" s="33"/>
      <c r="I206" s="33"/>
      <c r="J206" s="33"/>
      <c r="K206" s="83"/>
      <c r="L206" s="39"/>
      <c r="M206" s="39"/>
      <c r="N206" s="80"/>
    </row>
    <row r="207" spans="1:14">
      <c r="A207" s="88" t="s">
        <v>268</v>
      </c>
      <c r="B207" s="31"/>
      <c r="C207" s="31"/>
      <c r="D207" s="31"/>
      <c r="E207" s="28"/>
      <c r="F207" s="28"/>
      <c r="G207" s="28"/>
      <c r="H207" s="28"/>
      <c r="I207" s="28"/>
      <c r="J207" s="28"/>
      <c r="K207" s="28"/>
      <c r="L207" s="249"/>
      <c r="M207" s="249"/>
      <c r="N207" s="81"/>
    </row>
    <row r="208" spans="1:14">
      <c r="A208" s="87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45"/>
      <c r="M208" s="45"/>
      <c r="N208" s="119"/>
    </row>
    <row r="209" spans="1:14" ht="12.75" customHeight="1">
      <c r="A209" s="246" t="s">
        <v>318</v>
      </c>
      <c r="B209" s="247"/>
      <c r="C209" s="247"/>
      <c r="D209" s="248"/>
      <c r="E209" s="248"/>
      <c r="F209" s="248"/>
      <c r="G209" s="188"/>
      <c r="H209" s="188"/>
      <c r="I209" s="188"/>
      <c r="J209" s="188"/>
      <c r="K209" s="28"/>
      <c r="L209" s="45"/>
      <c r="M209" s="45"/>
      <c r="N209" s="119"/>
    </row>
    <row r="210" spans="1:14">
      <c r="A210" s="246"/>
      <c r="B210" s="247"/>
      <c r="C210" s="247"/>
      <c r="D210" s="248"/>
      <c r="E210" s="248"/>
      <c r="F210" s="248"/>
      <c r="G210" s="188"/>
      <c r="H210" s="188"/>
      <c r="I210" s="188"/>
      <c r="J210" s="188"/>
      <c r="K210" s="28"/>
      <c r="L210" s="45"/>
      <c r="M210" s="45"/>
      <c r="N210" s="119"/>
    </row>
    <row r="211" spans="1:14" ht="12.75" customHeight="1">
      <c r="A211" s="186"/>
      <c r="B211" s="187"/>
      <c r="C211" s="187"/>
      <c r="D211" s="188"/>
      <c r="E211" s="188"/>
      <c r="F211" s="188"/>
      <c r="G211" s="188"/>
      <c r="H211" s="188"/>
      <c r="I211" s="188"/>
      <c r="J211" s="188"/>
      <c r="K211" s="28"/>
      <c r="L211" s="45"/>
      <c r="M211" s="45"/>
      <c r="N211" s="119"/>
    </row>
    <row r="212" spans="1:14">
      <c r="A212" s="186"/>
      <c r="B212" s="187"/>
      <c r="C212" s="187"/>
      <c r="D212" s="28"/>
      <c r="E212" s="28" t="s">
        <v>284</v>
      </c>
      <c r="F212" s="188"/>
      <c r="G212" s="188"/>
      <c r="H212" s="188"/>
      <c r="I212" s="188"/>
      <c r="J212" s="188"/>
      <c r="K212" s="28"/>
      <c r="L212" s="45"/>
      <c r="M212" s="45"/>
      <c r="N212" s="119"/>
    </row>
    <row r="213" spans="1:14">
      <c r="A213" s="186"/>
      <c r="B213" s="187"/>
      <c r="C213" s="187"/>
      <c r="D213" s="28" t="s">
        <v>271</v>
      </c>
      <c r="E213" s="137"/>
      <c r="F213" s="188"/>
      <c r="G213" s="188"/>
      <c r="H213" s="188"/>
      <c r="I213" s="188"/>
      <c r="J213" s="188"/>
      <c r="K213" s="28"/>
      <c r="L213" s="45"/>
      <c r="M213" s="45"/>
      <c r="N213" s="119"/>
    </row>
    <row r="214" spans="1:14">
      <c r="A214" s="186"/>
      <c r="B214" s="187"/>
      <c r="C214" s="187"/>
      <c r="D214" s="28" t="s">
        <v>272</v>
      </c>
      <c r="E214" s="137"/>
      <c r="F214" s="188"/>
      <c r="G214" s="188"/>
      <c r="H214" s="188"/>
      <c r="I214" s="188"/>
      <c r="J214" s="188"/>
      <c r="K214" s="28"/>
      <c r="L214" s="28" t="s">
        <v>220</v>
      </c>
      <c r="M214" s="28"/>
      <c r="N214" s="79"/>
    </row>
    <row r="215" spans="1:14">
      <c r="A215" s="186"/>
      <c r="B215" s="187"/>
      <c r="C215" s="187"/>
      <c r="D215" s="28" t="s">
        <v>273</v>
      </c>
      <c r="E215" s="137"/>
      <c r="F215" s="188"/>
      <c r="G215" s="188"/>
      <c r="H215" s="188"/>
      <c r="I215" s="188"/>
      <c r="J215" s="188"/>
      <c r="K215" s="28"/>
      <c r="L215" s="31"/>
      <c r="M215" s="31"/>
      <c r="N215" s="82"/>
    </row>
    <row r="216" spans="1:14">
      <c r="A216" s="186"/>
      <c r="B216" s="187"/>
      <c r="C216" s="187"/>
      <c r="D216" s="28" t="s">
        <v>274</v>
      </c>
      <c r="E216" s="137"/>
      <c r="F216" s="188"/>
      <c r="G216" s="188"/>
      <c r="H216" s="140" t="s">
        <v>324</v>
      </c>
      <c r="I216" s="39"/>
      <c r="J216" s="39"/>
      <c r="K216" s="28"/>
      <c r="L216" s="31"/>
      <c r="M216" s="31"/>
      <c r="N216" s="82"/>
    </row>
    <row r="217" spans="1:14" ht="12.75" customHeight="1">
      <c r="A217" s="186"/>
      <c r="B217" s="187"/>
      <c r="C217" s="187"/>
      <c r="D217" s="28" t="s">
        <v>275</v>
      </c>
      <c r="E217" s="137"/>
      <c r="F217" s="188"/>
      <c r="G217" s="188"/>
      <c r="H217" s="259" t="str">
        <f>+"El costo del alimento para que una gallina ponga un kilogramo de huevo es de $"&amp;VALUE(D220)&amp;"."</f>
        <v>El costo del alimento para que una gallina ponga un kilogramo de huevo es de $0.</v>
      </c>
      <c r="I217" s="259"/>
      <c r="J217" s="259"/>
      <c r="K217" s="28"/>
      <c r="L217" s="31"/>
      <c r="M217" s="31"/>
      <c r="N217" s="82"/>
    </row>
    <row r="218" spans="1:14">
      <c r="A218" s="186"/>
      <c r="B218" s="187"/>
      <c r="C218" s="187"/>
      <c r="D218" s="28" t="s">
        <v>276</v>
      </c>
      <c r="E218" s="137"/>
      <c r="F218" s="188"/>
      <c r="G218" s="188"/>
      <c r="H218" s="259"/>
      <c r="I218" s="259"/>
      <c r="J218" s="259"/>
      <c r="K218" s="28"/>
      <c r="L218" s="31"/>
      <c r="M218" s="31"/>
      <c r="N218" s="82"/>
    </row>
    <row r="219" spans="1:14" ht="12.75" customHeight="1">
      <c r="A219" s="87"/>
      <c r="B219" s="28"/>
      <c r="C219" s="28"/>
      <c r="D219" s="28"/>
      <c r="E219" s="28"/>
      <c r="F219" s="28"/>
      <c r="G219" s="28"/>
      <c r="H219" s="259"/>
      <c r="I219" s="259"/>
      <c r="J219" s="259"/>
      <c r="K219" s="28"/>
      <c r="L219" s="31"/>
      <c r="M219" s="31"/>
      <c r="N219" s="82"/>
    </row>
    <row r="220" spans="1:14">
      <c r="A220" s="263" t="s">
        <v>303</v>
      </c>
      <c r="B220" s="264"/>
      <c r="C220" s="28" t="s">
        <v>221</v>
      </c>
      <c r="D220" s="136">
        <f>IF(SUM(E213:E218)=0,,AVERAGE(E213:E218))</f>
        <v>0</v>
      </c>
      <c r="E220" s="93"/>
      <c r="F220" s="33"/>
      <c r="G220" s="33"/>
      <c r="H220" s="259"/>
      <c r="I220" s="259"/>
      <c r="J220" s="259"/>
      <c r="K220" s="28"/>
      <c r="L220" s="31"/>
      <c r="M220" s="31"/>
      <c r="N220" s="82"/>
    </row>
    <row r="221" spans="1:14" ht="12.75" customHeight="1">
      <c r="A221" s="87"/>
      <c r="B221" s="28"/>
      <c r="C221" s="28"/>
      <c r="D221" s="93"/>
      <c r="E221" s="93"/>
      <c r="F221" s="33"/>
      <c r="G221" s="33"/>
      <c r="H221" s="33"/>
      <c r="I221" s="33"/>
      <c r="J221" s="33"/>
      <c r="K221" s="96"/>
      <c r="L221" s="31"/>
      <c r="M221" s="31"/>
      <c r="N221" s="82"/>
    </row>
    <row r="222" spans="1:14" ht="12.75" customHeight="1">
      <c r="A222" s="87"/>
      <c r="B222" s="28"/>
      <c r="C222" s="28"/>
      <c r="D222" s="182"/>
      <c r="E222" s="182"/>
      <c r="F222" s="182"/>
      <c r="G222" s="182"/>
      <c r="H222" s="182"/>
      <c r="I222" s="182"/>
      <c r="J222" s="182"/>
      <c r="K222" s="48"/>
      <c r="L222" s="31"/>
      <c r="M222" s="31"/>
      <c r="N222" s="82"/>
    </row>
    <row r="223" spans="1:14">
      <c r="A223" s="47"/>
      <c r="B223" s="28"/>
      <c r="C223" s="28"/>
      <c r="D223" s="28"/>
      <c r="E223" s="45"/>
      <c r="F223" s="45"/>
      <c r="G223" s="45"/>
      <c r="H223" s="45"/>
      <c r="I223" s="45"/>
      <c r="J223" s="45"/>
      <c r="K223" s="45"/>
      <c r="L223" s="28"/>
      <c r="M223" s="28"/>
      <c r="N223" s="79"/>
    </row>
    <row r="224" spans="1:14" ht="12.75" customHeight="1">
      <c r="A224" s="89" t="s">
        <v>246</v>
      </c>
      <c r="B224" s="39"/>
      <c r="C224" s="39"/>
      <c r="D224" s="28"/>
      <c r="E224" s="38"/>
      <c r="F224" s="45"/>
      <c r="G224" s="45"/>
      <c r="H224" s="45"/>
      <c r="I224" s="45"/>
      <c r="J224" s="45"/>
      <c r="K224" s="45"/>
      <c r="L224" s="39"/>
      <c r="M224" s="39"/>
      <c r="N224" s="80"/>
    </row>
    <row r="225" spans="1:14">
      <c r="A225" s="89"/>
      <c r="B225" s="39"/>
      <c r="C225" s="39"/>
      <c r="D225" s="28"/>
      <c r="E225" s="38"/>
      <c r="F225" s="45"/>
      <c r="G225" s="45"/>
      <c r="H225" s="45"/>
      <c r="I225" s="45"/>
      <c r="J225" s="45"/>
      <c r="K225" s="45"/>
      <c r="L225" s="39"/>
      <c r="M225" s="39"/>
      <c r="N225" s="80"/>
    </row>
    <row r="226" spans="1:14">
      <c r="A226" s="91"/>
      <c r="B226" s="39"/>
      <c r="C226" s="39"/>
      <c r="D226" s="28"/>
      <c r="E226" s="38"/>
      <c r="F226" s="33"/>
      <c r="G226" s="33"/>
      <c r="H226" s="33"/>
      <c r="I226" s="33"/>
      <c r="J226" s="33"/>
      <c r="K226" s="83"/>
      <c r="L226" s="39"/>
      <c r="M226" s="39"/>
      <c r="N226" s="80"/>
    </row>
    <row r="227" spans="1:14">
      <c r="A227" s="88" t="s">
        <v>285</v>
      </c>
      <c r="B227" s="31"/>
      <c r="C227" s="31"/>
      <c r="D227" s="31"/>
      <c r="E227" s="28"/>
      <c r="F227" s="28"/>
      <c r="G227" s="28"/>
      <c r="H227" s="28"/>
      <c r="I227" s="28"/>
      <c r="J227" s="28"/>
      <c r="K227" s="28"/>
      <c r="L227" s="249"/>
      <c r="M227" s="249"/>
      <c r="N227" s="81"/>
    </row>
    <row r="228" spans="1:14">
      <c r="A228" s="10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185"/>
      <c r="M228" s="185"/>
      <c r="N228" s="81"/>
    </row>
    <row r="229" spans="1:14" ht="12.75" customHeight="1">
      <c r="A229" s="246" t="s">
        <v>319</v>
      </c>
      <c r="B229" s="247"/>
      <c r="C229" s="247"/>
      <c r="D229" s="248"/>
      <c r="E229" s="248"/>
      <c r="F229" s="248"/>
      <c r="G229" s="188"/>
      <c r="H229" s="188"/>
      <c r="I229" s="188"/>
      <c r="J229" s="188"/>
      <c r="K229" s="28"/>
      <c r="L229" s="45"/>
      <c r="M229" s="28"/>
      <c r="N229" s="79"/>
    </row>
    <row r="230" spans="1:14">
      <c r="A230" s="246"/>
      <c r="B230" s="247"/>
      <c r="C230" s="247"/>
      <c r="D230" s="248"/>
      <c r="E230" s="248"/>
      <c r="F230" s="248"/>
      <c r="G230" s="188"/>
      <c r="H230" s="188"/>
      <c r="I230" s="188"/>
      <c r="J230" s="188"/>
      <c r="K230" s="28"/>
      <c r="L230" s="28"/>
      <c r="M230" s="28"/>
      <c r="N230" s="79"/>
    </row>
    <row r="231" spans="1:14" ht="12.75" customHeight="1">
      <c r="A231" s="186"/>
      <c r="B231" s="187"/>
      <c r="C231" s="187"/>
      <c r="D231" s="188"/>
      <c r="E231" s="188"/>
      <c r="F231" s="188"/>
      <c r="G231" s="188"/>
      <c r="H231" s="188"/>
      <c r="I231" s="188"/>
      <c r="J231" s="188"/>
      <c r="K231" s="28"/>
      <c r="L231" s="28"/>
      <c r="M231" s="28"/>
      <c r="N231" s="79"/>
    </row>
    <row r="232" spans="1:14">
      <c r="A232" s="87"/>
      <c r="B232" s="28"/>
      <c r="C232" s="28"/>
      <c r="D232" s="28"/>
      <c r="E232" s="28" t="s">
        <v>278</v>
      </c>
      <c r="F232" s="28"/>
      <c r="G232" s="28"/>
      <c r="H232" s="28"/>
      <c r="I232" s="28"/>
      <c r="J232" s="28"/>
      <c r="K232" s="28"/>
      <c r="L232" s="28"/>
      <c r="M232" s="28"/>
      <c r="N232" s="79"/>
    </row>
    <row r="233" spans="1:14">
      <c r="A233" s="87"/>
      <c r="B233" s="28"/>
      <c r="C233" s="28"/>
      <c r="D233" s="28" t="s">
        <v>271</v>
      </c>
      <c r="E233" s="137"/>
      <c r="F233" s="28"/>
      <c r="G233" s="28"/>
      <c r="H233" s="28"/>
      <c r="I233" s="28"/>
      <c r="J233" s="28"/>
      <c r="K233" s="28"/>
      <c r="L233" s="28"/>
      <c r="M233" s="28"/>
      <c r="N233" s="79"/>
    </row>
    <row r="234" spans="1:14">
      <c r="A234" s="87"/>
      <c r="B234" s="28"/>
      <c r="C234" s="28"/>
      <c r="D234" s="28" t="s">
        <v>272</v>
      </c>
      <c r="E234" s="137"/>
      <c r="F234" s="28"/>
      <c r="G234" s="28"/>
      <c r="H234" s="28"/>
      <c r="I234" s="28"/>
      <c r="J234" s="28"/>
      <c r="K234" s="28"/>
      <c r="L234" s="28"/>
      <c r="M234" s="28"/>
      <c r="N234" s="79"/>
    </row>
    <row r="235" spans="1:14">
      <c r="A235" s="87"/>
      <c r="B235" s="28"/>
      <c r="C235" s="28"/>
      <c r="D235" s="28" t="s">
        <v>273</v>
      </c>
      <c r="E235" s="137"/>
      <c r="F235" s="28"/>
      <c r="G235" s="28"/>
      <c r="H235" s="28"/>
      <c r="I235" s="28"/>
      <c r="J235" s="28"/>
      <c r="K235" s="28"/>
      <c r="L235" s="28"/>
      <c r="M235" s="28"/>
      <c r="N235" s="79"/>
    </row>
    <row r="236" spans="1:14">
      <c r="A236" s="87"/>
      <c r="B236" s="28"/>
      <c r="C236" s="28"/>
      <c r="D236" s="28" t="s">
        <v>274</v>
      </c>
      <c r="E236" s="137"/>
      <c r="F236" s="28"/>
      <c r="G236" s="28"/>
      <c r="H236" s="140" t="s">
        <v>324</v>
      </c>
      <c r="I236" s="39"/>
      <c r="J236" s="39"/>
      <c r="K236" s="28"/>
      <c r="L236" s="28" t="s">
        <v>220</v>
      </c>
      <c r="M236" s="28"/>
      <c r="N236" s="79"/>
    </row>
    <row r="237" spans="1:14" ht="12.75" customHeight="1">
      <c r="A237" s="87"/>
      <c r="B237" s="28"/>
      <c r="C237" s="28"/>
      <c r="D237" s="28" t="s">
        <v>275</v>
      </c>
      <c r="E237" s="137"/>
      <c r="F237" s="28"/>
      <c r="G237" s="28"/>
      <c r="H237" s="259" t="str">
        <f>+"El costo del consumo de alimento terminado y complementos alimenticios de una gallina en el mes es de $"&amp;VALUE(D240)&amp;"."</f>
        <v>El costo del consumo de alimento terminado y complementos alimenticios de una gallina en el mes es de $0.</v>
      </c>
      <c r="I237" s="259"/>
      <c r="J237" s="259"/>
      <c r="K237" s="28"/>
      <c r="L237" s="31"/>
      <c r="M237" s="31"/>
      <c r="N237" s="82"/>
    </row>
    <row r="238" spans="1:14">
      <c r="A238" s="87"/>
      <c r="B238" s="28"/>
      <c r="C238" s="28"/>
      <c r="D238" s="28" t="s">
        <v>276</v>
      </c>
      <c r="E238" s="137"/>
      <c r="F238" s="28"/>
      <c r="G238" s="28"/>
      <c r="H238" s="259"/>
      <c r="I238" s="259"/>
      <c r="J238" s="259"/>
      <c r="K238" s="28"/>
      <c r="L238" s="31"/>
      <c r="M238" s="31"/>
      <c r="N238" s="82"/>
    </row>
    <row r="239" spans="1:14" ht="12.75" customHeight="1">
      <c r="A239" s="87"/>
      <c r="B239" s="28"/>
      <c r="C239" s="28"/>
      <c r="D239" s="28"/>
      <c r="E239" s="28"/>
      <c r="F239" s="28"/>
      <c r="G239" s="28"/>
      <c r="H239" s="259"/>
      <c r="I239" s="259"/>
      <c r="J239" s="259"/>
      <c r="K239" s="28"/>
      <c r="L239" s="31"/>
      <c r="M239" s="31"/>
      <c r="N239" s="82"/>
    </row>
    <row r="240" spans="1:14">
      <c r="A240" s="116" t="s">
        <v>295</v>
      </c>
      <c r="B240" s="84"/>
      <c r="C240" s="28" t="s">
        <v>221</v>
      </c>
      <c r="D240" s="136">
        <f>IF(SUM(E233:E238)=0,,AVERAGE(E233:E238))</f>
        <v>0</v>
      </c>
      <c r="E240" s="93"/>
      <c r="F240" s="92"/>
      <c r="G240" s="92"/>
      <c r="H240" s="259"/>
      <c r="I240" s="259"/>
      <c r="J240" s="259"/>
      <c r="K240" s="28"/>
      <c r="L240" s="117"/>
      <c r="M240" s="117"/>
      <c r="N240" s="118"/>
    </row>
    <row r="241" spans="1:14">
      <c r="A241" s="115"/>
      <c r="B241" s="84"/>
      <c r="C241" s="28"/>
      <c r="D241" s="93"/>
      <c r="E241" s="93"/>
      <c r="F241" s="32"/>
      <c r="G241" s="32"/>
      <c r="H241" s="32"/>
      <c r="I241" s="32"/>
      <c r="J241" s="32"/>
      <c r="K241" s="113"/>
      <c r="L241" s="117"/>
      <c r="M241" s="117"/>
      <c r="N241" s="118"/>
    </row>
    <row r="242" spans="1:14">
      <c r="A242" s="87"/>
      <c r="B242" s="28"/>
      <c r="C242" s="28"/>
      <c r="D242" s="92"/>
      <c r="E242" s="182"/>
      <c r="F242" s="45"/>
      <c r="G242" s="45"/>
      <c r="H242" s="45"/>
      <c r="I242" s="45"/>
      <c r="J242" s="45"/>
      <c r="K242" s="45"/>
      <c r="L242" s="31"/>
      <c r="M242" s="31"/>
      <c r="N242" s="82"/>
    </row>
    <row r="243" spans="1:14">
      <c r="A243" s="87"/>
      <c r="B243" s="28"/>
      <c r="C243" s="28"/>
      <c r="D243" s="32"/>
      <c r="E243" s="34"/>
      <c r="F243" s="45"/>
      <c r="G243" s="45"/>
      <c r="H243" s="45"/>
      <c r="I243" s="45"/>
      <c r="J243" s="45"/>
      <c r="K243" s="45"/>
      <c r="L243" s="28"/>
      <c r="M243" s="28"/>
      <c r="N243" s="79"/>
    </row>
    <row r="244" spans="1:14" ht="12.75" customHeight="1">
      <c r="A244" s="89" t="s">
        <v>246</v>
      </c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79"/>
    </row>
    <row r="245" spans="1:14">
      <c r="A245" s="47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79"/>
    </row>
    <row r="246" spans="1:14">
      <c r="A246" s="87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79"/>
    </row>
    <row r="247" spans="1:14">
      <c r="A247" s="88" t="s">
        <v>287</v>
      </c>
      <c r="B247" s="31"/>
      <c r="C247" s="31"/>
      <c r="D247" s="31"/>
      <c r="E247" s="28"/>
      <c r="F247" s="28"/>
      <c r="G247" s="28"/>
      <c r="H247" s="28"/>
      <c r="I247" s="28"/>
      <c r="J247" s="28"/>
      <c r="K247" s="28"/>
      <c r="L247" s="249"/>
      <c r="M247" s="249"/>
      <c r="N247" s="81"/>
    </row>
    <row r="248" spans="1:14">
      <c r="A248" s="10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185"/>
      <c r="M248" s="185"/>
      <c r="N248" s="81"/>
    </row>
    <row r="249" spans="1:14" ht="12.75" customHeight="1">
      <c r="A249" s="260" t="s">
        <v>320</v>
      </c>
      <c r="B249" s="261"/>
      <c r="C249" s="261"/>
      <c r="D249" s="262"/>
      <c r="E249" s="262"/>
      <c r="F249" s="262"/>
      <c r="G249" s="184"/>
      <c r="H249" s="184"/>
      <c r="I249" s="184"/>
      <c r="J249" s="184"/>
      <c r="K249" s="28"/>
      <c r="L249" s="45"/>
      <c r="M249" s="28"/>
      <c r="N249" s="79"/>
    </row>
    <row r="250" spans="1:14">
      <c r="A250" s="260"/>
      <c r="B250" s="261"/>
      <c r="C250" s="261"/>
      <c r="D250" s="262"/>
      <c r="E250" s="262"/>
      <c r="F250" s="262"/>
      <c r="G250" s="184"/>
      <c r="H250" s="184"/>
      <c r="I250" s="184"/>
      <c r="J250" s="184"/>
      <c r="K250" s="28"/>
      <c r="L250" s="28"/>
      <c r="M250" s="28"/>
      <c r="N250" s="79"/>
    </row>
    <row r="251" spans="1:14" ht="12.75" customHeight="1">
      <c r="A251" s="186"/>
      <c r="B251" s="187"/>
      <c r="C251" s="187"/>
      <c r="D251" s="188"/>
      <c r="E251" s="188"/>
      <c r="F251" s="188"/>
      <c r="G251" s="188"/>
      <c r="H251" s="188"/>
      <c r="I251" s="188"/>
      <c r="J251" s="188"/>
      <c r="K251" s="28"/>
      <c r="L251" s="28"/>
      <c r="M251" s="28"/>
      <c r="N251" s="79"/>
    </row>
    <row r="252" spans="1:14">
      <c r="A252" s="87"/>
      <c r="B252" s="28"/>
      <c r="C252" s="28"/>
      <c r="D252" s="28"/>
      <c r="E252" s="28" t="s">
        <v>279</v>
      </c>
      <c r="F252" s="28"/>
      <c r="G252" s="28"/>
      <c r="H252" s="28"/>
      <c r="I252" s="28"/>
      <c r="J252" s="28"/>
      <c r="K252" s="28"/>
      <c r="L252" s="28"/>
      <c r="M252" s="28"/>
      <c r="N252" s="79"/>
    </row>
    <row r="253" spans="1:14">
      <c r="A253" s="87"/>
      <c r="B253" s="28"/>
      <c r="C253" s="28"/>
      <c r="D253" s="28" t="s">
        <v>271</v>
      </c>
      <c r="E253" s="137"/>
      <c r="F253" s="28"/>
      <c r="G253" s="28"/>
      <c r="H253" s="28"/>
      <c r="I253" s="28"/>
      <c r="J253" s="28"/>
      <c r="K253" s="28"/>
      <c r="L253" s="28"/>
      <c r="M253" s="28"/>
      <c r="N253" s="79"/>
    </row>
    <row r="254" spans="1:14">
      <c r="A254" s="87"/>
      <c r="B254" s="28"/>
      <c r="C254" s="28"/>
      <c r="D254" s="28" t="s">
        <v>272</v>
      </c>
      <c r="E254" s="137"/>
      <c r="F254" s="28"/>
      <c r="G254" s="28"/>
      <c r="H254" s="28"/>
      <c r="I254" s="28"/>
      <c r="J254" s="28"/>
      <c r="K254" s="28"/>
      <c r="L254" s="28"/>
      <c r="M254" s="28"/>
      <c r="N254" s="79"/>
    </row>
    <row r="255" spans="1:14">
      <c r="A255" s="87"/>
      <c r="B255" s="28"/>
      <c r="C255" s="28"/>
      <c r="D255" s="28" t="s">
        <v>273</v>
      </c>
      <c r="E255" s="137"/>
      <c r="F255" s="28"/>
      <c r="G255" s="28"/>
      <c r="H255" s="28"/>
      <c r="I255" s="28"/>
      <c r="J255" s="28"/>
      <c r="K255" s="28"/>
      <c r="L255" s="28"/>
      <c r="M255" s="28"/>
      <c r="N255" s="79"/>
    </row>
    <row r="256" spans="1:14">
      <c r="A256" s="87"/>
      <c r="B256" s="28"/>
      <c r="C256" s="28"/>
      <c r="D256" s="28" t="s">
        <v>274</v>
      </c>
      <c r="E256" s="137"/>
      <c r="F256" s="28"/>
      <c r="G256" s="28"/>
      <c r="H256" s="140" t="s">
        <v>324</v>
      </c>
      <c r="I256" s="39"/>
      <c r="J256" s="39"/>
      <c r="K256" s="28"/>
      <c r="L256" s="28" t="s">
        <v>220</v>
      </c>
      <c r="M256" s="28"/>
      <c r="N256" s="79"/>
    </row>
    <row r="257" spans="1:14" ht="12.75" customHeight="1">
      <c r="A257" s="87"/>
      <c r="B257" s="28"/>
      <c r="C257" s="28"/>
      <c r="D257" s="28" t="s">
        <v>275</v>
      </c>
      <c r="E257" s="137"/>
      <c r="F257" s="28"/>
      <c r="G257" s="28"/>
      <c r="H257" s="259" t="str">
        <f>+"El costo del medicamento preventivo para una gallina en el mes es de $"&amp;VALUE(D260)&amp;"."</f>
        <v>El costo del medicamento preventivo para una gallina en el mes es de $0.</v>
      </c>
      <c r="I257" s="259"/>
      <c r="J257" s="259"/>
      <c r="K257" s="28"/>
      <c r="L257" s="31"/>
      <c r="M257" s="31"/>
      <c r="N257" s="82"/>
    </row>
    <row r="258" spans="1:14">
      <c r="A258" s="87"/>
      <c r="B258" s="28"/>
      <c r="C258" s="28"/>
      <c r="D258" s="28" t="s">
        <v>276</v>
      </c>
      <c r="E258" s="137"/>
      <c r="F258" s="28"/>
      <c r="G258" s="28"/>
      <c r="H258" s="259"/>
      <c r="I258" s="259"/>
      <c r="J258" s="259"/>
      <c r="K258" s="28"/>
      <c r="L258" s="31"/>
      <c r="M258" s="31"/>
      <c r="N258" s="82"/>
    </row>
    <row r="259" spans="1:14" ht="12.75" customHeight="1">
      <c r="A259" s="87"/>
      <c r="B259" s="28"/>
      <c r="C259" s="28"/>
      <c r="D259" s="28"/>
      <c r="E259" s="28"/>
      <c r="F259" s="28"/>
      <c r="G259" s="28"/>
      <c r="H259" s="259"/>
      <c r="I259" s="259"/>
      <c r="J259" s="259"/>
      <c r="K259" s="28"/>
      <c r="L259" s="31"/>
      <c r="M259" s="31"/>
      <c r="N259" s="82"/>
    </row>
    <row r="260" spans="1:14">
      <c r="A260" s="116" t="s">
        <v>296</v>
      </c>
      <c r="B260" s="93"/>
      <c r="C260" s="28" t="s">
        <v>221</v>
      </c>
      <c r="D260" s="136">
        <f>IF(SUM(E253:E258)=0,,AVERAGE(E253:E258))</f>
        <v>0</v>
      </c>
      <c r="E260" s="93"/>
      <c r="F260" s="33"/>
      <c r="G260" s="33"/>
      <c r="H260" s="259"/>
      <c r="I260" s="259"/>
      <c r="J260" s="259"/>
      <c r="K260" s="28"/>
      <c r="L260" s="31"/>
      <c r="M260" s="31"/>
      <c r="N260" s="82"/>
    </row>
    <row r="261" spans="1:14">
      <c r="A261" s="116"/>
      <c r="B261" s="93"/>
      <c r="C261" s="28"/>
      <c r="D261" s="93"/>
      <c r="E261" s="93"/>
      <c r="F261" s="33"/>
      <c r="G261" s="33"/>
      <c r="H261" s="33"/>
      <c r="I261" s="33"/>
      <c r="J261" s="33"/>
      <c r="K261" s="113"/>
      <c r="L261" s="31"/>
      <c r="M261" s="31"/>
      <c r="N261" s="82"/>
    </row>
    <row r="262" spans="1:14" ht="12.75" customHeight="1">
      <c r="A262" s="87"/>
      <c r="B262" s="28"/>
      <c r="C262" s="28"/>
      <c r="D262" s="182"/>
      <c r="E262" s="182"/>
      <c r="F262" s="182"/>
      <c r="G262" s="182"/>
      <c r="H262" s="182"/>
      <c r="I262" s="182"/>
      <c r="J262" s="182"/>
      <c r="K262" s="48"/>
      <c r="L262" s="31"/>
      <c r="M262" s="31"/>
      <c r="N262" s="82"/>
    </row>
    <row r="263" spans="1:14">
      <c r="A263" s="47"/>
      <c r="B263" s="28"/>
      <c r="C263" s="28"/>
      <c r="D263" s="28"/>
      <c r="E263" s="28"/>
      <c r="F263" s="45"/>
      <c r="G263" s="45"/>
      <c r="H263" s="45"/>
      <c r="I263" s="45"/>
      <c r="J263" s="45"/>
      <c r="K263" s="45"/>
      <c r="L263" s="31"/>
      <c r="M263" s="31"/>
      <c r="N263" s="82"/>
    </row>
    <row r="264" spans="1:14">
      <c r="A264" s="89" t="s">
        <v>246</v>
      </c>
      <c r="B264" s="39"/>
      <c r="C264" s="39"/>
      <c r="D264" s="28"/>
      <c r="E264" s="38"/>
      <c r="F264" s="45"/>
      <c r="G264" s="45"/>
      <c r="H264" s="45"/>
      <c r="I264" s="45"/>
      <c r="J264" s="45"/>
      <c r="K264" s="45"/>
      <c r="L264" s="39"/>
      <c r="M264" s="39"/>
      <c r="N264" s="80"/>
    </row>
    <row r="265" spans="1:14">
      <c r="A265" s="91"/>
      <c r="B265" s="39"/>
      <c r="C265" s="39"/>
      <c r="D265" s="28"/>
      <c r="E265" s="38"/>
      <c r="F265" s="33"/>
      <c r="G265" s="33"/>
      <c r="H265" s="33"/>
      <c r="I265" s="33"/>
      <c r="J265" s="33"/>
      <c r="K265" s="83"/>
      <c r="L265" s="39"/>
      <c r="M265" s="39"/>
      <c r="N265" s="80"/>
    </row>
    <row r="266" spans="1:14">
      <c r="A266" s="91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80"/>
    </row>
    <row r="267" spans="1:14">
      <c r="A267" s="88" t="s">
        <v>286</v>
      </c>
      <c r="B267" s="31"/>
      <c r="C267" s="31"/>
      <c r="D267" s="31"/>
      <c r="E267" s="28"/>
      <c r="F267" s="28"/>
      <c r="G267" s="28"/>
      <c r="H267" s="28"/>
      <c r="I267" s="28"/>
      <c r="J267" s="28"/>
      <c r="K267" s="28"/>
      <c r="L267" s="249"/>
      <c r="M267" s="249"/>
      <c r="N267" s="81"/>
    </row>
    <row r="268" spans="1:14">
      <c r="A268" s="10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185"/>
      <c r="M268" s="185"/>
      <c r="N268" s="81"/>
    </row>
    <row r="269" spans="1:14" ht="12.75" customHeight="1">
      <c r="A269" s="260" t="s">
        <v>321</v>
      </c>
      <c r="B269" s="261"/>
      <c r="C269" s="261"/>
      <c r="D269" s="262"/>
      <c r="E269" s="262"/>
      <c r="F269" s="262"/>
      <c r="G269" s="184"/>
      <c r="H269" s="184"/>
      <c r="I269" s="184"/>
      <c r="J269" s="184"/>
      <c r="K269" s="28"/>
      <c r="L269" s="45"/>
      <c r="M269" s="28"/>
      <c r="N269" s="79"/>
    </row>
    <row r="270" spans="1:14">
      <c r="A270" s="260"/>
      <c r="B270" s="261"/>
      <c r="C270" s="261"/>
      <c r="D270" s="262"/>
      <c r="E270" s="262"/>
      <c r="F270" s="262"/>
      <c r="G270" s="184"/>
      <c r="H270" s="184"/>
      <c r="I270" s="184"/>
      <c r="J270" s="184"/>
      <c r="K270" s="28"/>
      <c r="L270" s="28"/>
      <c r="M270" s="28"/>
      <c r="N270" s="79"/>
    </row>
    <row r="271" spans="1:14" ht="12.75" customHeight="1">
      <c r="A271" s="186"/>
      <c r="B271" s="187"/>
      <c r="C271" s="187"/>
      <c r="D271" s="188"/>
      <c r="E271" s="188"/>
      <c r="F271" s="188"/>
      <c r="G271" s="188"/>
      <c r="H271" s="188"/>
      <c r="I271" s="188"/>
      <c r="J271" s="188"/>
      <c r="K271" s="28"/>
      <c r="L271" s="28"/>
      <c r="M271" s="28"/>
      <c r="N271" s="79"/>
    </row>
    <row r="272" spans="1:14">
      <c r="A272" s="87"/>
      <c r="B272" s="28"/>
      <c r="C272" s="28"/>
      <c r="D272" s="28"/>
      <c r="E272" s="28" t="s">
        <v>280</v>
      </c>
      <c r="F272" s="28"/>
      <c r="G272" s="28"/>
      <c r="H272" s="28"/>
      <c r="I272" s="28"/>
      <c r="J272" s="28"/>
      <c r="K272" s="28"/>
      <c r="L272" s="28"/>
      <c r="M272" s="28"/>
      <c r="N272" s="79"/>
    </row>
    <row r="273" spans="1:14">
      <c r="A273" s="87"/>
      <c r="B273" s="28"/>
      <c r="C273" s="28"/>
      <c r="D273" s="28" t="s">
        <v>271</v>
      </c>
      <c r="E273" s="137"/>
      <c r="F273" s="28"/>
      <c r="G273" s="28"/>
      <c r="H273" s="28"/>
      <c r="I273" s="28"/>
      <c r="J273" s="28"/>
      <c r="K273" s="28"/>
      <c r="L273" s="28"/>
      <c r="M273" s="28"/>
      <c r="N273" s="79"/>
    </row>
    <row r="274" spans="1:14">
      <c r="A274" s="87"/>
      <c r="B274" s="28"/>
      <c r="C274" s="28"/>
      <c r="D274" s="28" t="s">
        <v>272</v>
      </c>
      <c r="E274" s="137"/>
      <c r="F274" s="28"/>
      <c r="G274" s="28"/>
      <c r="H274" s="28"/>
      <c r="I274" s="28"/>
      <c r="J274" s="28"/>
      <c r="K274" s="28"/>
      <c r="L274" s="28"/>
      <c r="M274" s="28"/>
      <c r="N274" s="79"/>
    </row>
    <row r="275" spans="1:14">
      <c r="A275" s="87"/>
      <c r="B275" s="28"/>
      <c r="C275" s="28"/>
      <c r="D275" s="28" t="s">
        <v>273</v>
      </c>
      <c r="E275" s="137"/>
      <c r="F275" s="28"/>
      <c r="G275" s="28"/>
      <c r="H275" s="28"/>
      <c r="I275" s="28"/>
      <c r="J275" s="28"/>
      <c r="K275" s="28"/>
      <c r="L275" s="28"/>
      <c r="M275" s="28"/>
      <c r="N275" s="79"/>
    </row>
    <row r="276" spans="1:14">
      <c r="A276" s="87"/>
      <c r="B276" s="28"/>
      <c r="C276" s="28"/>
      <c r="D276" s="28" t="s">
        <v>274</v>
      </c>
      <c r="E276" s="137"/>
      <c r="F276" s="28"/>
      <c r="G276" s="28"/>
      <c r="H276" s="140" t="s">
        <v>324</v>
      </c>
      <c r="I276" s="39"/>
      <c r="J276" s="39"/>
      <c r="K276" s="28"/>
      <c r="L276" s="28" t="s">
        <v>220</v>
      </c>
      <c r="M276" s="28"/>
      <c r="N276" s="79"/>
    </row>
    <row r="277" spans="1:14" ht="12.75" customHeight="1">
      <c r="A277" s="87"/>
      <c r="B277" s="28"/>
      <c r="C277" s="28"/>
      <c r="D277" s="28" t="s">
        <v>275</v>
      </c>
      <c r="E277" s="137"/>
      <c r="F277" s="28"/>
      <c r="G277" s="28"/>
      <c r="H277" s="259" t="str">
        <f>+"El costo del material veterinario para una gallina en el mes es de $"&amp;VALUE(D280)&amp;"."</f>
        <v>El costo del material veterinario para una gallina en el mes es de $0.</v>
      </c>
      <c r="I277" s="259"/>
      <c r="J277" s="259"/>
      <c r="K277" s="28"/>
      <c r="L277" s="31"/>
      <c r="M277" s="31"/>
      <c r="N277" s="82"/>
    </row>
    <row r="278" spans="1:14">
      <c r="A278" s="87"/>
      <c r="B278" s="28"/>
      <c r="C278" s="28"/>
      <c r="D278" s="28" t="s">
        <v>276</v>
      </c>
      <c r="E278" s="137"/>
      <c r="F278" s="28"/>
      <c r="G278" s="28"/>
      <c r="H278" s="259"/>
      <c r="I278" s="259"/>
      <c r="J278" s="259"/>
      <c r="K278" s="28"/>
      <c r="L278" s="31"/>
      <c r="M278" s="31"/>
      <c r="N278" s="82"/>
    </row>
    <row r="279" spans="1:14" ht="12.75" customHeight="1">
      <c r="A279" s="87"/>
      <c r="B279" s="28"/>
      <c r="C279" s="28"/>
      <c r="D279" s="28"/>
      <c r="E279" s="28"/>
      <c r="F279" s="28"/>
      <c r="G279" s="28"/>
      <c r="H279" s="259"/>
      <c r="I279" s="259"/>
      <c r="J279" s="259"/>
      <c r="K279" s="28"/>
      <c r="L279" s="31"/>
      <c r="M279" s="31"/>
      <c r="N279" s="82"/>
    </row>
    <row r="280" spans="1:14">
      <c r="A280" s="116" t="s">
        <v>297</v>
      </c>
      <c r="B280" s="93"/>
      <c r="C280" s="28" t="s">
        <v>221</v>
      </c>
      <c r="D280" s="93">
        <f>IF(SUM(E273:E278)=0,,AVERAGE(E273:E278))</f>
        <v>0</v>
      </c>
      <c r="E280" s="93"/>
      <c r="F280" s="33"/>
      <c r="G280" s="33"/>
      <c r="H280" s="259"/>
      <c r="I280" s="259"/>
      <c r="J280" s="259"/>
      <c r="K280" s="28"/>
      <c r="L280" s="31"/>
      <c r="M280" s="31"/>
      <c r="N280" s="82"/>
    </row>
    <row r="281" spans="1:14">
      <c r="A281" s="116"/>
      <c r="B281" s="93"/>
      <c r="C281" s="28"/>
      <c r="D281" s="93"/>
      <c r="E281" s="93"/>
      <c r="F281" s="33"/>
      <c r="G281" s="33"/>
      <c r="H281" s="33"/>
      <c r="I281" s="33"/>
      <c r="J281" s="33"/>
      <c r="K281" s="113"/>
      <c r="L281" s="31"/>
      <c r="M281" s="31"/>
      <c r="N281" s="82"/>
    </row>
    <row r="282" spans="1:14" ht="12.75" customHeight="1">
      <c r="A282" s="87"/>
      <c r="B282" s="28"/>
      <c r="C282" s="28"/>
      <c r="D282" s="182"/>
      <c r="E282" s="182"/>
      <c r="F282" s="182"/>
      <c r="G282" s="182"/>
      <c r="H282" s="182"/>
      <c r="I282" s="182"/>
      <c r="J282" s="182"/>
      <c r="K282" s="48"/>
      <c r="L282" s="31"/>
      <c r="M282" s="31"/>
      <c r="N282" s="82"/>
    </row>
    <row r="283" spans="1:14">
      <c r="A283" s="47"/>
      <c r="B283" s="28"/>
      <c r="C283" s="28"/>
      <c r="D283" s="28"/>
      <c r="E283" s="28"/>
      <c r="F283" s="45"/>
      <c r="G283" s="45"/>
      <c r="H283" s="45"/>
      <c r="I283" s="45"/>
      <c r="J283" s="45"/>
      <c r="K283" s="45"/>
      <c r="L283" s="31"/>
      <c r="M283" s="31"/>
      <c r="N283" s="82"/>
    </row>
    <row r="284" spans="1:14" ht="12.75" customHeight="1">
      <c r="A284" s="89" t="s">
        <v>246</v>
      </c>
      <c r="B284" s="39"/>
      <c r="C284" s="39"/>
      <c r="D284" s="28"/>
      <c r="E284" s="38"/>
      <c r="F284" s="45"/>
      <c r="G284" s="45"/>
      <c r="H284" s="45"/>
      <c r="I284" s="45"/>
      <c r="J284" s="45"/>
      <c r="K284" s="45"/>
      <c r="L284" s="39"/>
      <c r="M284" s="39"/>
      <c r="N284" s="80"/>
    </row>
    <row r="285" spans="1:14">
      <c r="A285" s="91"/>
      <c r="B285" s="39"/>
      <c r="C285" s="39"/>
      <c r="D285" s="28"/>
      <c r="E285" s="38"/>
      <c r="F285" s="33"/>
      <c r="G285" s="33"/>
      <c r="H285" s="33"/>
      <c r="I285" s="33"/>
      <c r="J285" s="33"/>
      <c r="K285" s="83"/>
      <c r="L285" s="39"/>
      <c r="M285" s="39"/>
      <c r="N285" s="80"/>
    </row>
    <row r="286" spans="1:14">
      <c r="A286" s="91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80"/>
    </row>
    <row r="287" spans="1:14">
      <c r="A287" s="88" t="s">
        <v>288</v>
      </c>
      <c r="B287" s="31"/>
      <c r="C287" s="31"/>
      <c r="D287" s="31"/>
      <c r="E287" s="28"/>
      <c r="F287" s="28"/>
      <c r="G287" s="28"/>
      <c r="H287" s="28"/>
      <c r="I287" s="28"/>
      <c r="J287" s="28"/>
      <c r="K287" s="28"/>
      <c r="L287" s="249"/>
      <c r="M287" s="249"/>
      <c r="N287" s="81"/>
    </row>
    <row r="288" spans="1:14">
      <c r="A288" s="10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185"/>
      <c r="M288" s="185"/>
      <c r="N288" s="81"/>
    </row>
    <row r="289" spans="1:14" ht="12.75" customHeight="1">
      <c r="A289" s="260" t="s">
        <v>322</v>
      </c>
      <c r="B289" s="261"/>
      <c r="C289" s="261"/>
      <c r="D289" s="262"/>
      <c r="E289" s="262"/>
      <c r="F289" s="262"/>
      <c r="G289" s="184"/>
      <c r="H289" s="184"/>
      <c r="I289" s="184"/>
      <c r="J289" s="184"/>
      <c r="K289" s="28"/>
      <c r="L289" s="45"/>
      <c r="M289" s="28"/>
      <c r="N289" s="79"/>
    </row>
    <row r="290" spans="1:14">
      <c r="A290" s="260"/>
      <c r="B290" s="261"/>
      <c r="C290" s="261"/>
      <c r="D290" s="262"/>
      <c r="E290" s="262"/>
      <c r="F290" s="262"/>
      <c r="G290" s="184"/>
      <c r="H290" s="184"/>
      <c r="I290" s="184"/>
      <c r="J290" s="184"/>
      <c r="K290" s="28"/>
      <c r="L290" s="28"/>
      <c r="M290" s="28"/>
      <c r="N290" s="79"/>
    </row>
    <row r="291" spans="1:14" ht="12.75" customHeight="1">
      <c r="A291" s="186"/>
      <c r="B291" s="187"/>
      <c r="C291" s="187"/>
      <c r="D291" s="188"/>
      <c r="E291" s="188"/>
      <c r="F291" s="188"/>
      <c r="G291" s="188"/>
      <c r="H291" s="188"/>
      <c r="I291" s="188"/>
      <c r="J291" s="188"/>
      <c r="K291" s="28"/>
      <c r="L291" s="28"/>
      <c r="M291" s="28"/>
      <c r="N291" s="79"/>
    </row>
    <row r="292" spans="1:14" s="123" customFormat="1">
      <c r="A292" s="87"/>
      <c r="B292" s="28"/>
      <c r="C292" s="28"/>
      <c r="D292" s="28"/>
      <c r="E292" s="28" t="s">
        <v>289</v>
      </c>
      <c r="F292" s="28"/>
      <c r="G292" s="28"/>
      <c r="H292" s="28"/>
      <c r="I292" s="28"/>
      <c r="J292" s="28"/>
      <c r="K292" s="28"/>
      <c r="L292" s="28"/>
      <c r="M292" s="28"/>
      <c r="N292" s="79"/>
    </row>
    <row r="293" spans="1:14">
      <c r="A293" s="87"/>
      <c r="B293" s="28"/>
      <c r="C293" s="28"/>
      <c r="D293" s="28" t="s">
        <v>271</v>
      </c>
      <c r="E293" s="137"/>
      <c r="F293" s="28"/>
      <c r="G293" s="28"/>
      <c r="H293" s="28"/>
      <c r="I293" s="28"/>
      <c r="J293" s="28"/>
      <c r="K293" s="28"/>
      <c r="L293" s="28"/>
      <c r="M293" s="28"/>
      <c r="N293" s="79"/>
    </row>
    <row r="294" spans="1:14">
      <c r="A294" s="87"/>
      <c r="B294" s="28"/>
      <c r="C294" s="28"/>
      <c r="D294" s="28" t="s">
        <v>272</v>
      </c>
      <c r="E294" s="137"/>
      <c r="F294" s="28"/>
      <c r="G294" s="28"/>
      <c r="H294" s="28"/>
      <c r="I294" s="28"/>
      <c r="J294" s="28"/>
      <c r="K294" s="28"/>
      <c r="L294" s="28"/>
      <c r="M294" s="28"/>
      <c r="N294" s="79"/>
    </row>
    <row r="295" spans="1:14">
      <c r="A295" s="87"/>
      <c r="B295" s="28"/>
      <c r="C295" s="28"/>
      <c r="D295" s="28" t="s">
        <v>273</v>
      </c>
      <c r="E295" s="137"/>
      <c r="F295" s="28"/>
      <c r="G295" s="28"/>
      <c r="H295" s="28"/>
      <c r="I295" s="28"/>
      <c r="J295" s="28"/>
      <c r="K295" s="28"/>
      <c r="L295" s="28"/>
      <c r="M295" s="28"/>
      <c r="N295" s="79"/>
    </row>
    <row r="296" spans="1:14">
      <c r="A296" s="87"/>
      <c r="B296" s="28"/>
      <c r="C296" s="28"/>
      <c r="D296" s="28" t="s">
        <v>274</v>
      </c>
      <c r="E296" s="137"/>
      <c r="F296" s="28"/>
      <c r="G296" s="28"/>
      <c r="H296" s="140" t="s">
        <v>324</v>
      </c>
      <c r="I296" s="39"/>
      <c r="J296" s="39"/>
      <c r="K296" s="28"/>
      <c r="L296" s="28" t="s">
        <v>220</v>
      </c>
      <c r="M296" s="28"/>
      <c r="N296" s="79"/>
    </row>
    <row r="297" spans="1:14" ht="12.75" customHeight="1">
      <c r="A297" s="87"/>
      <c r="B297" s="28"/>
      <c r="C297" s="28"/>
      <c r="D297" s="28" t="s">
        <v>275</v>
      </c>
      <c r="E297" s="137"/>
      <c r="F297" s="28"/>
      <c r="G297" s="28"/>
      <c r="H297" s="259" t="str">
        <f>+"Los gasto directos para una gallina en el mes es de $"&amp;VALUE(D300)&amp;"."</f>
        <v>Los gasto directos para una gallina en el mes es de $0.</v>
      </c>
      <c r="I297" s="259"/>
      <c r="J297" s="259"/>
      <c r="K297" s="28"/>
      <c r="L297" s="31"/>
      <c r="M297" s="31"/>
      <c r="N297" s="82"/>
    </row>
    <row r="298" spans="1:14">
      <c r="A298" s="87"/>
      <c r="B298" s="28"/>
      <c r="C298" s="28"/>
      <c r="D298" s="28" t="s">
        <v>276</v>
      </c>
      <c r="E298" s="137"/>
      <c r="F298" s="28"/>
      <c r="G298" s="28"/>
      <c r="H298" s="259"/>
      <c r="I298" s="259"/>
      <c r="J298" s="259"/>
      <c r="K298" s="28"/>
      <c r="L298" s="31"/>
      <c r="M298" s="31"/>
      <c r="N298" s="82"/>
    </row>
    <row r="299" spans="1:14" ht="12.75" customHeight="1">
      <c r="A299" s="87"/>
      <c r="B299" s="28"/>
      <c r="C299" s="28"/>
      <c r="D299" s="28"/>
      <c r="E299" s="28"/>
      <c r="F299" s="28"/>
      <c r="G299" s="28"/>
      <c r="H299" s="259"/>
      <c r="I299" s="259"/>
      <c r="J299" s="259"/>
      <c r="K299" s="28"/>
      <c r="L299" s="31"/>
      <c r="M299" s="31"/>
      <c r="N299" s="82"/>
    </row>
    <row r="300" spans="1:14">
      <c r="A300" s="263" t="s">
        <v>288</v>
      </c>
      <c r="B300" s="264"/>
      <c r="C300" s="28" t="s">
        <v>221</v>
      </c>
      <c r="D300" s="136">
        <f>IF(SUM(E293:E298)=0,,AVERAGE(E293:E298))</f>
        <v>0</v>
      </c>
      <c r="E300" s="93"/>
      <c r="F300" s="33"/>
      <c r="G300" s="33"/>
      <c r="H300" s="259"/>
      <c r="I300" s="259"/>
      <c r="J300" s="259"/>
      <c r="K300" s="28"/>
      <c r="L300" s="31"/>
      <c r="M300" s="31"/>
      <c r="N300" s="82"/>
    </row>
    <row r="301" spans="1:14">
      <c r="A301" s="87"/>
      <c r="B301" s="28"/>
      <c r="C301" s="28"/>
      <c r="D301" s="93"/>
      <c r="E301" s="93"/>
      <c r="F301" s="33"/>
      <c r="G301" s="33"/>
      <c r="H301" s="33"/>
      <c r="I301" s="33"/>
      <c r="J301" s="33"/>
      <c r="K301" s="113"/>
      <c r="L301" s="31"/>
      <c r="M301" s="31"/>
      <c r="N301" s="82"/>
    </row>
    <row r="302" spans="1:14">
      <c r="A302" s="87"/>
      <c r="B302" s="28"/>
      <c r="C302" s="28"/>
      <c r="D302" s="182"/>
      <c r="E302" s="182"/>
      <c r="F302" s="182"/>
      <c r="G302" s="182"/>
      <c r="H302" s="182"/>
      <c r="I302" s="182"/>
      <c r="J302" s="182"/>
      <c r="K302" s="48"/>
      <c r="L302" s="31"/>
      <c r="M302" s="31"/>
      <c r="N302" s="82"/>
    </row>
    <row r="303" spans="1:14">
      <c r="A303" s="47"/>
      <c r="B303" s="28"/>
      <c r="C303" s="28"/>
      <c r="D303" s="28"/>
      <c r="E303" s="28"/>
      <c r="F303" s="45"/>
      <c r="G303" s="45"/>
      <c r="H303" s="45"/>
      <c r="I303" s="45"/>
      <c r="J303" s="45"/>
      <c r="K303" s="45"/>
      <c r="L303" s="28"/>
      <c r="M303" s="28"/>
      <c r="N303" s="79"/>
    </row>
    <row r="304" spans="1:14" ht="12.75" customHeight="1">
      <c r="A304" s="89" t="s">
        <v>246</v>
      </c>
      <c r="B304" s="39"/>
      <c r="C304" s="39"/>
      <c r="D304" s="28"/>
      <c r="E304" s="38"/>
      <c r="F304" s="45"/>
      <c r="G304" s="45"/>
      <c r="H304" s="45"/>
      <c r="I304" s="45"/>
      <c r="J304" s="45"/>
      <c r="K304" s="45"/>
      <c r="L304" s="39"/>
      <c r="M304" s="39"/>
      <c r="N304" s="80"/>
    </row>
    <row r="305" spans="1:14">
      <c r="A305" s="91"/>
      <c r="B305" s="39"/>
      <c r="C305" s="39"/>
      <c r="D305" s="28"/>
      <c r="E305" s="38"/>
      <c r="F305" s="33"/>
      <c r="G305" s="33"/>
      <c r="H305" s="33"/>
      <c r="I305" s="33"/>
      <c r="J305" s="33"/>
      <c r="K305" s="83"/>
      <c r="L305" s="39"/>
      <c r="M305" s="39"/>
      <c r="N305" s="80"/>
    </row>
    <row r="306" spans="1:14">
      <c r="A306" s="91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80"/>
    </row>
    <row r="307" spans="1:14">
      <c r="A307" s="88" t="s">
        <v>290</v>
      </c>
      <c r="B307" s="31"/>
      <c r="C307" s="31"/>
      <c r="D307" s="31"/>
      <c r="E307" s="28"/>
      <c r="F307" s="28"/>
      <c r="G307" s="28"/>
      <c r="H307" s="28"/>
      <c r="I307" s="28"/>
      <c r="J307" s="28"/>
      <c r="K307" s="28"/>
      <c r="L307" s="249"/>
      <c r="M307" s="249"/>
      <c r="N307" s="81"/>
    </row>
    <row r="308" spans="1:14">
      <c r="A308" s="10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185"/>
      <c r="M308" s="185"/>
      <c r="N308" s="81"/>
    </row>
    <row r="309" spans="1:14" ht="12.75" customHeight="1">
      <c r="A309" s="260" t="s">
        <v>323</v>
      </c>
      <c r="B309" s="261"/>
      <c r="C309" s="261"/>
      <c r="D309" s="262"/>
      <c r="E309" s="262"/>
      <c r="F309" s="262"/>
      <c r="G309" s="184"/>
      <c r="H309" s="184"/>
      <c r="I309" s="184"/>
      <c r="J309" s="184"/>
      <c r="K309" s="28"/>
      <c r="L309" s="28"/>
      <c r="M309" s="28"/>
      <c r="N309" s="79"/>
    </row>
    <row r="310" spans="1:14">
      <c r="A310" s="260"/>
      <c r="B310" s="261"/>
      <c r="C310" s="261"/>
      <c r="D310" s="262"/>
      <c r="E310" s="262"/>
      <c r="F310" s="262"/>
      <c r="G310" s="184"/>
      <c r="H310" s="184"/>
      <c r="I310" s="184"/>
      <c r="J310" s="184"/>
      <c r="K310" s="28"/>
      <c r="L310" s="28"/>
      <c r="M310" s="28"/>
      <c r="N310" s="79"/>
    </row>
    <row r="311" spans="1:14">
      <c r="A311" s="186"/>
      <c r="B311" s="187"/>
      <c r="C311" s="187"/>
      <c r="D311" s="188"/>
      <c r="E311" s="188"/>
      <c r="F311" s="188"/>
      <c r="G311" s="188"/>
      <c r="H311" s="188"/>
      <c r="I311" s="188"/>
      <c r="J311" s="188"/>
      <c r="K311" s="28"/>
      <c r="L311" s="28"/>
      <c r="M311" s="28"/>
      <c r="N311" s="79"/>
    </row>
    <row r="312" spans="1:14">
      <c r="A312" s="87"/>
      <c r="B312" s="28"/>
      <c r="C312" s="28"/>
      <c r="D312" s="28"/>
      <c r="E312" s="28" t="s">
        <v>291</v>
      </c>
      <c r="F312" s="28"/>
      <c r="G312" s="28"/>
      <c r="H312" s="28"/>
      <c r="I312" s="28"/>
      <c r="J312" s="28"/>
      <c r="K312" s="28"/>
      <c r="L312" s="28"/>
      <c r="M312" s="28"/>
      <c r="N312" s="79"/>
    </row>
    <row r="313" spans="1:14">
      <c r="A313" s="87"/>
      <c r="B313" s="28"/>
      <c r="C313" s="28"/>
      <c r="D313" s="28" t="s">
        <v>271</v>
      </c>
      <c r="E313" s="137"/>
      <c r="F313" s="28"/>
      <c r="G313" s="28"/>
      <c r="H313" s="28"/>
      <c r="I313" s="28"/>
      <c r="J313" s="28"/>
      <c r="K313" s="28"/>
      <c r="L313" s="28"/>
      <c r="M313" s="28"/>
      <c r="N313" s="79"/>
    </row>
    <row r="314" spans="1:14">
      <c r="A314" s="87"/>
      <c r="B314" s="28"/>
      <c r="C314" s="28"/>
      <c r="D314" s="28" t="s">
        <v>272</v>
      </c>
      <c r="E314" s="137"/>
      <c r="F314" s="28"/>
      <c r="G314" s="28"/>
      <c r="H314" s="28"/>
      <c r="I314" s="28"/>
      <c r="J314" s="28"/>
      <c r="K314" s="28"/>
      <c r="L314" s="28" t="s">
        <v>220</v>
      </c>
      <c r="M314" s="28"/>
      <c r="N314" s="79"/>
    </row>
    <row r="315" spans="1:14" ht="12.75" customHeight="1">
      <c r="A315" s="87"/>
      <c r="B315" s="28"/>
      <c r="C315" s="28"/>
      <c r="D315" s="28" t="s">
        <v>273</v>
      </c>
      <c r="E315" s="137"/>
      <c r="F315" s="28"/>
      <c r="G315" s="28"/>
      <c r="H315" s="28"/>
      <c r="I315" s="28"/>
      <c r="J315" s="28"/>
      <c r="K315" s="28"/>
      <c r="L315" s="31"/>
      <c r="M315" s="31"/>
      <c r="N315" s="82"/>
    </row>
    <row r="316" spans="1:14">
      <c r="A316" s="87"/>
      <c r="B316" s="28"/>
      <c r="C316" s="28"/>
      <c r="D316" s="28" t="s">
        <v>274</v>
      </c>
      <c r="E316" s="137"/>
      <c r="F316" s="28"/>
      <c r="G316" s="28"/>
      <c r="H316" s="140" t="s">
        <v>324</v>
      </c>
      <c r="I316" s="39"/>
      <c r="J316" s="39"/>
      <c r="K316" s="28"/>
      <c r="L316" s="31"/>
      <c r="M316" s="31"/>
      <c r="N316" s="82"/>
    </row>
    <row r="317" spans="1:14" ht="12.75" customHeight="1">
      <c r="A317" s="87"/>
      <c r="B317" s="28"/>
      <c r="C317" s="28"/>
      <c r="D317" s="28" t="s">
        <v>275</v>
      </c>
      <c r="E317" s="137"/>
      <c r="F317" s="28"/>
      <c r="G317" s="28"/>
      <c r="H317" s="259" t="str">
        <f>+"Los sueldos y prestaciones para una gallina en el mes es de $"&amp;VALUE(D320)&amp;"."</f>
        <v>Los sueldos y prestaciones para una gallina en el mes es de $0.</v>
      </c>
      <c r="I317" s="259"/>
      <c r="J317" s="259"/>
      <c r="K317" s="28"/>
      <c r="L317" s="31"/>
      <c r="M317" s="31"/>
      <c r="N317" s="82"/>
    </row>
    <row r="318" spans="1:14">
      <c r="A318" s="87"/>
      <c r="B318" s="28"/>
      <c r="C318" s="28"/>
      <c r="D318" s="28" t="s">
        <v>276</v>
      </c>
      <c r="E318" s="137"/>
      <c r="F318" s="28"/>
      <c r="G318" s="28"/>
      <c r="H318" s="259"/>
      <c r="I318" s="259"/>
      <c r="J318" s="259"/>
      <c r="K318" s="28"/>
      <c r="L318" s="31"/>
      <c r="M318" s="31"/>
      <c r="N318" s="82"/>
    </row>
    <row r="319" spans="1:14">
      <c r="A319" s="87"/>
      <c r="B319" s="28"/>
      <c r="C319" s="28"/>
      <c r="D319" s="28"/>
      <c r="E319" s="28"/>
      <c r="F319" s="28"/>
      <c r="G319" s="28"/>
      <c r="H319" s="259"/>
      <c r="I319" s="259"/>
      <c r="J319" s="259"/>
      <c r="K319" s="28"/>
      <c r="L319" s="31"/>
      <c r="M319" s="31"/>
      <c r="N319" s="82"/>
    </row>
    <row r="320" spans="1:14">
      <c r="A320" s="263" t="s">
        <v>290</v>
      </c>
      <c r="B320" s="264"/>
      <c r="C320" s="28" t="s">
        <v>221</v>
      </c>
      <c r="D320" s="136">
        <f>IF(SUM(E313:E318)=0,,AVERAGE(E313:E318))</f>
        <v>0</v>
      </c>
      <c r="E320" s="93"/>
      <c r="F320" s="33"/>
      <c r="G320" s="33"/>
      <c r="H320" s="259"/>
      <c r="I320" s="259"/>
      <c r="J320" s="259"/>
      <c r="K320" s="28"/>
      <c r="L320" s="31"/>
      <c r="M320" s="31"/>
      <c r="N320" s="82"/>
    </row>
    <row r="321" spans="1:14" ht="12.75" customHeight="1">
      <c r="A321" s="116"/>
      <c r="B321" s="93"/>
      <c r="C321" s="28"/>
      <c r="D321" s="93"/>
      <c r="E321" s="93"/>
      <c r="F321" s="33"/>
      <c r="G321" s="33"/>
      <c r="H321" s="33"/>
      <c r="I321" s="33"/>
      <c r="J321" s="33"/>
      <c r="K321" s="113"/>
      <c r="L321" s="28"/>
      <c r="M321" s="28"/>
      <c r="N321" s="79"/>
    </row>
    <row r="322" spans="1:14">
      <c r="A322" s="87"/>
      <c r="B322" s="28"/>
      <c r="C322" s="28"/>
      <c r="D322" s="182"/>
      <c r="E322" s="182"/>
      <c r="F322" s="182"/>
      <c r="G322" s="182"/>
      <c r="H322" s="182"/>
      <c r="I322" s="182"/>
      <c r="J322" s="182"/>
      <c r="K322" s="48"/>
      <c r="L322" s="28"/>
      <c r="M322" s="28"/>
      <c r="N322" s="79"/>
    </row>
    <row r="323" spans="1:14">
      <c r="A323" s="47"/>
      <c r="B323" s="28"/>
      <c r="C323" s="28"/>
      <c r="D323" s="28"/>
      <c r="E323" s="28"/>
      <c r="F323" s="45"/>
      <c r="G323" s="45"/>
      <c r="H323" s="45"/>
      <c r="I323" s="45"/>
      <c r="J323" s="45"/>
      <c r="K323" s="45"/>
      <c r="L323" s="28"/>
      <c r="M323" s="28"/>
      <c r="N323" s="79"/>
    </row>
    <row r="324" spans="1:14">
      <c r="A324" s="89" t="s">
        <v>246</v>
      </c>
      <c r="B324" s="39"/>
      <c r="C324" s="39"/>
      <c r="D324" s="28"/>
      <c r="E324" s="38"/>
      <c r="F324" s="45"/>
      <c r="G324" s="45"/>
      <c r="H324" s="45"/>
      <c r="I324" s="45"/>
      <c r="J324" s="45"/>
      <c r="K324" s="45"/>
      <c r="L324" s="39"/>
      <c r="M324" s="39"/>
      <c r="N324" s="80"/>
    </row>
    <row r="325" spans="1:14">
      <c r="A325" s="91"/>
      <c r="B325" s="39"/>
      <c r="C325" s="39"/>
      <c r="D325" s="28"/>
      <c r="E325" s="38"/>
      <c r="F325" s="33"/>
      <c r="G325" s="33"/>
      <c r="H325" s="33"/>
      <c r="I325" s="33"/>
      <c r="J325" s="33"/>
      <c r="K325" s="83"/>
      <c r="L325" s="39"/>
      <c r="M325" s="39"/>
      <c r="N325" s="80"/>
    </row>
    <row r="326" spans="1:14">
      <c r="A326" s="91"/>
      <c r="B326" s="39"/>
      <c r="C326" s="39"/>
      <c r="D326" s="28"/>
      <c r="E326" s="38"/>
      <c r="F326" s="33"/>
      <c r="G326" s="33"/>
      <c r="H326" s="33"/>
      <c r="I326" s="33"/>
      <c r="J326" s="33"/>
      <c r="K326" s="83"/>
      <c r="L326" s="39"/>
      <c r="M326" s="39"/>
      <c r="N326" s="80"/>
    </row>
    <row r="327" spans="1:14" ht="15">
      <c r="A327" s="250" t="s">
        <v>304</v>
      </c>
      <c r="B327" s="251"/>
      <c r="C327" s="251"/>
      <c r="D327" s="251"/>
      <c r="E327" s="251"/>
      <c r="F327" s="251"/>
      <c r="G327" s="251"/>
      <c r="H327" s="251"/>
      <c r="I327" s="251"/>
      <c r="J327" s="251"/>
      <c r="K327" s="251"/>
      <c r="L327" s="251"/>
      <c r="M327" s="251"/>
      <c r="N327" s="252"/>
    </row>
    <row r="328" spans="1:14">
      <c r="A328" s="124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127"/>
    </row>
    <row r="329" spans="1:14">
      <c r="A329" s="88" t="s">
        <v>267</v>
      </c>
      <c r="B329" s="31"/>
      <c r="C329" s="31"/>
      <c r="D329" s="31"/>
      <c r="E329" s="28"/>
      <c r="F329" s="28"/>
      <c r="G329" s="28"/>
      <c r="H329" s="28"/>
      <c r="I329" s="28"/>
      <c r="J329" s="28"/>
      <c r="K329" s="28"/>
      <c r="L329" s="249"/>
      <c r="M329" s="249"/>
      <c r="N329" s="81"/>
    </row>
    <row r="330" spans="1:14">
      <c r="A330" s="10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185"/>
      <c r="M330" s="185"/>
      <c r="N330" s="81"/>
    </row>
    <row r="331" spans="1:14">
      <c r="A331" s="246"/>
      <c r="B331" s="247"/>
      <c r="C331" s="247"/>
      <c r="D331" s="248"/>
      <c r="E331" s="248"/>
      <c r="F331" s="248"/>
      <c r="G331" s="188"/>
      <c r="H331" s="188"/>
      <c r="I331" s="188"/>
      <c r="J331" s="188"/>
      <c r="K331" s="28"/>
      <c r="L331" s="45"/>
      <c r="M331" s="28"/>
      <c r="N331" s="79"/>
    </row>
    <row r="332" spans="1:14">
      <c r="A332" s="246"/>
      <c r="B332" s="247"/>
      <c r="C332" s="247"/>
      <c r="D332" s="248"/>
      <c r="E332" s="248"/>
      <c r="F332" s="248"/>
      <c r="G332" s="188"/>
      <c r="H332" s="188"/>
      <c r="I332" s="188"/>
      <c r="J332" s="188"/>
      <c r="K332" s="28"/>
      <c r="L332" s="28"/>
      <c r="M332" s="28"/>
      <c r="N332" s="79"/>
    </row>
    <row r="333" spans="1:14" ht="12.75" customHeight="1">
      <c r="A333" s="186"/>
      <c r="B333" s="187"/>
      <c r="C333" s="187"/>
      <c r="D333" s="188"/>
      <c r="E333" s="188"/>
      <c r="F333" s="188"/>
      <c r="G333" s="188"/>
      <c r="H333" s="188"/>
      <c r="I333" s="188"/>
      <c r="J333" s="188"/>
      <c r="K333" s="28"/>
      <c r="L333" s="28"/>
      <c r="M333" s="28"/>
      <c r="N333" s="79"/>
    </row>
    <row r="334" spans="1:14">
      <c r="A334" s="87"/>
      <c r="B334" s="28"/>
      <c r="C334" s="28"/>
      <c r="D334" s="28"/>
      <c r="E334" s="28" t="s">
        <v>267</v>
      </c>
      <c r="F334" s="28"/>
      <c r="G334" s="28"/>
      <c r="H334" s="28"/>
      <c r="I334" s="28"/>
      <c r="J334" s="28"/>
      <c r="K334" s="28"/>
      <c r="L334" s="28"/>
      <c r="M334" s="28"/>
      <c r="N334" s="79"/>
    </row>
    <row r="335" spans="1:14" ht="12.75" customHeight="1">
      <c r="A335" s="87"/>
      <c r="B335" s="28"/>
      <c r="C335" s="28"/>
      <c r="D335" s="28" t="s">
        <v>271</v>
      </c>
      <c r="E335" s="139"/>
      <c r="F335" s="28"/>
      <c r="G335" s="28"/>
      <c r="H335" s="28"/>
      <c r="I335" s="28"/>
      <c r="J335" s="28"/>
      <c r="K335" s="28"/>
      <c r="L335" s="28"/>
      <c r="M335" s="28"/>
      <c r="N335" s="79"/>
    </row>
    <row r="336" spans="1:14">
      <c r="A336" s="87"/>
      <c r="B336" s="28"/>
      <c r="C336" s="28"/>
      <c r="D336" s="28" t="s">
        <v>272</v>
      </c>
      <c r="E336" s="139"/>
      <c r="F336" s="28"/>
      <c r="G336" s="28"/>
      <c r="H336" s="28"/>
      <c r="I336" s="28"/>
      <c r="J336" s="28"/>
      <c r="K336" s="28"/>
      <c r="L336" s="28" t="s">
        <v>220</v>
      </c>
      <c r="M336" s="28"/>
      <c r="N336" s="79"/>
    </row>
    <row r="337" spans="1:14">
      <c r="A337" s="87"/>
      <c r="B337" s="28"/>
      <c r="C337" s="28"/>
      <c r="D337" s="28" t="s">
        <v>273</v>
      </c>
      <c r="E337" s="139"/>
      <c r="F337" s="28"/>
      <c r="G337" s="28"/>
      <c r="H337" s="28"/>
      <c r="I337" s="28"/>
      <c r="J337" s="28"/>
      <c r="K337" s="28"/>
      <c r="L337" s="31"/>
      <c r="M337" s="31"/>
      <c r="N337" s="82"/>
    </row>
    <row r="338" spans="1:14">
      <c r="A338" s="87"/>
      <c r="B338" s="28"/>
      <c r="C338" s="28"/>
      <c r="D338" s="28" t="s">
        <v>274</v>
      </c>
      <c r="E338" s="139"/>
      <c r="F338" s="28"/>
      <c r="G338" s="28"/>
      <c r="H338" s="140" t="s">
        <v>324</v>
      </c>
      <c r="I338" s="39"/>
      <c r="J338" s="39"/>
      <c r="K338" s="28"/>
      <c r="L338" s="31"/>
      <c r="M338" s="31"/>
      <c r="N338" s="82"/>
    </row>
    <row r="339" spans="1:14" ht="12.75" customHeight="1">
      <c r="A339" s="87"/>
      <c r="B339" s="28"/>
      <c r="C339" s="28"/>
      <c r="D339" s="28" t="s">
        <v>275</v>
      </c>
      <c r="E339" s="139"/>
      <c r="F339" s="28"/>
      <c r="G339" s="28"/>
      <c r="H339" s="259" t="str">
        <f>+"El costo de la gallina al momento de inicar con la postura es de $"&amp;VALUE(D342)&amp;" KG."</f>
        <v>El costo de la gallina al momento de inicar con la postura es de $0 KG.</v>
      </c>
      <c r="I339" s="259"/>
      <c r="J339" s="259"/>
      <c r="K339" s="28"/>
      <c r="L339" s="31"/>
      <c r="M339" s="31"/>
      <c r="N339" s="82"/>
    </row>
    <row r="340" spans="1:14">
      <c r="A340" s="87"/>
      <c r="B340" s="28"/>
      <c r="C340" s="28"/>
      <c r="D340" s="28" t="s">
        <v>276</v>
      </c>
      <c r="E340" s="139"/>
      <c r="F340" s="28"/>
      <c r="G340" s="28"/>
      <c r="H340" s="259"/>
      <c r="I340" s="259"/>
      <c r="J340" s="259"/>
      <c r="K340" s="28"/>
      <c r="L340" s="31"/>
      <c r="M340" s="31"/>
      <c r="N340" s="82"/>
    </row>
    <row r="341" spans="1:14" ht="12.75" customHeight="1">
      <c r="A341" s="87"/>
      <c r="B341" s="28"/>
      <c r="C341" s="28"/>
      <c r="D341" s="28"/>
      <c r="E341" s="28"/>
      <c r="F341" s="28"/>
      <c r="G341" s="28"/>
      <c r="H341" s="259"/>
      <c r="I341" s="259"/>
      <c r="J341" s="259"/>
      <c r="K341" s="28"/>
      <c r="L341" s="31"/>
      <c r="M341" s="31"/>
      <c r="N341" s="82"/>
    </row>
    <row r="342" spans="1:14">
      <c r="A342" s="87" t="s">
        <v>307</v>
      </c>
      <c r="B342" s="28"/>
      <c r="C342" s="28" t="s">
        <v>221</v>
      </c>
      <c r="D342" s="136">
        <f>IF(SUM(E335:E340)=0,,AVERAGE(E335:E340))</f>
        <v>0</v>
      </c>
      <c r="E342" s="93"/>
      <c r="F342" s="33"/>
      <c r="G342" s="33"/>
      <c r="H342" s="259"/>
      <c r="I342" s="259"/>
      <c r="J342" s="259"/>
      <c r="K342" s="104"/>
      <c r="L342" s="31"/>
      <c r="M342" s="31"/>
      <c r="N342" s="82"/>
    </row>
    <row r="343" spans="1:14">
      <c r="A343" s="87"/>
      <c r="B343" s="28"/>
      <c r="C343" s="28"/>
      <c r="D343" s="93"/>
      <c r="E343" s="93"/>
      <c r="F343" s="33"/>
      <c r="G343" s="33"/>
      <c r="H343" s="33"/>
      <c r="I343" s="33"/>
      <c r="J343" s="33"/>
      <c r="K343" s="113"/>
      <c r="L343" s="28"/>
      <c r="M343" s="28"/>
      <c r="N343" s="79"/>
    </row>
    <row r="344" spans="1:14">
      <c r="A344" s="87"/>
      <c r="B344" s="28"/>
      <c r="C344" s="28"/>
      <c r="D344" s="182"/>
      <c r="E344" s="182"/>
      <c r="F344" s="182"/>
      <c r="G344" s="182"/>
      <c r="H344" s="182"/>
      <c r="I344" s="182"/>
      <c r="J344" s="182"/>
      <c r="K344" s="48"/>
      <c r="L344" s="28"/>
      <c r="M344" s="28"/>
      <c r="N344" s="79"/>
    </row>
    <row r="345" spans="1:14">
      <c r="A345" s="87"/>
      <c r="B345" s="28"/>
      <c r="C345" s="28"/>
      <c r="D345" s="28"/>
      <c r="E345" s="28"/>
      <c r="F345" s="33"/>
      <c r="G345" s="33"/>
      <c r="H345" s="33"/>
      <c r="I345" s="33"/>
      <c r="J345" s="33"/>
      <c r="K345" s="28"/>
      <c r="L345" s="28"/>
      <c r="M345" s="28"/>
      <c r="N345" s="79"/>
    </row>
    <row r="346" spans="1:14">
      <c r="A346" s="89" t="s">
        <v>246</v>
      </c>
      <c r="B346" s="28"/>
      <c r="C346" s="28"/>
      <c r="D346" s="28"/>
      <c r="E346" s="38"/>
      <c r="F346" s="33"/>
      <c r="G346" s="33"/>
      <c r="H346" s="33"/>
      <c r="I346" s="33"/>
      <c r="J346" s="33"/>
      <c r="K346" s="83"/>
      <c r="L346" s="28"/>
      <c r="M346" s="28"/>
      <c r="N346" s="79"/>
    </row>
    <row r="347" spans="1:14">
      <c r="A347" s="91"/>
      <c r="B347" s="39"/>
      <c r="C347" s="39"/>
      <c r="D347" s="39"/>
      <c r="E347" s="38"/>
      <c r="F347" s="33"/>
      <c r="G347" s="33"/>
      <c r="H347" s="33"/>
      <c r="I347" s="33"/>
      <c r="J347" s="33"/>
      <c r="K347" s="36"/>
      <c r="L347" s="39"/>
      <c r="M347" s="39"/>
      <c r="N347" s="80"/>
    </row>
    <row r="348" spans="1:14">
      <c r="A348" s="91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80"/>
    </row>
    <row r="349" spans="1:14">
      <c r="A349" s="88" t="s">
        <v>282</v>
      </c>
      <c r="B349" s="31"/>
      <c r="C349" s="31"/>
      <c r="D349" s="31"/>
      <c r="E349" s="28"/>
      <c r="F349" s="28"/>
      <c r="G349" s="28"/>
      <c r="H349" s="28"/>
      <c r="I349" s="28"/>
      <c r="J349" s="28"/>
      <c r="K349" s="28"/>
      <c r="L349" s="28"/>
      <c r="M349" s="28"/>
      <c r="N349" s="79"/>
    </row>
    <row r="350" spans="1:14">
      <c r="A350" s="10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79"/>
    </row>
    <row r="351" spans="1:14" ht="12.75" customHeight="1">
      <c r="A351" s="246" t="s">
        <v>315</v>
      </c>
      <c r="B351" s="247"/>
      <c r="C351" s="247"/>
      <c r="D351" s="248"/>
      <c r="E351" s="248"/>
      <c r="F351" s="248"/>
      <c r="G351" s="188"/>
      <c r="H351" s="188"/>
      <c r="I351" s="188"/>
      <c r="J351" s="188"/>
      <c r="K351" s="28"/>
      <c r="L351" s="28"/>
      <c r="M351" s="28"/>
      <c r="N351" s="79"/>
    </row>
    <row r="352" spans="1:14">
      <c r="A352" s="246"/>
      <c r="B352" s="247"/>
      <c r="C352" s="247"/>
      <c r="D352" s="248"/>
      <c r="E352" s="248"/>
      <c r="F352" s="248"/>
      <c r="G352" s="188"/>
      <c r="H352" s="188"/>
      <c r="I352" s="188"/>
      <c r="J352" s="188"/>
      <c r="K352" s="28"/>
      <c r="L352" s="28"/>
      <c r="M352" s="28"/>
      <c r="N352" s="79"/>
    </row>
    <row r="353" spans="1:14" ht="12.75" customHeight="1">
      <c r="A353" s="186"/>
      <c r="B353" s="187"/>
      <c r="C353" s="187"/>
      <c r="D353" s="188"/>
      <c r="E353" s="188"/>
      <c r="F353" s="188"/>
      <c r="G353" s="188"/>
      <c r="H353" s="188"/>
      <c r="I353" s="188"/>
      <c r="J353" s="188"/>
      <c r="K353" s="28"/>
      <c r="L353" s="28"/>
      <c r="M353" s="28"/>
      <c r="N353" s="79"/>
    </row>
    <row r="354" spans="1:14">
      <c r="A354" s="87"/>
      <c r="B354" s="28"/>
      <c r="C354" s="28"/>
      <c r="D354" s="28"/>
      <c r="E354" s="138" t="s">
        <v>281</v>
      </c>
      <c r="F354" s="28"/>
      <c r="G354" s="28"/>
      <c r="H354" s="28"/>
      <c r="I354" s="28"/>
      <c r="J354" s="28"/>
      <c r="K354" s="28"/>
      <c r="L354" s="28"/>
      <c r="M354" s="28"/>
      <c r="N354" s="79"/>
    </row>
    <row r="355" spans="1:14" ht="12.75" customHeight="1">
      <c r="A355" s="87"/>
      <c r="B355" s="28"/>
      <c r="C355" s="28"/>
      <c r="D355" s="28" t="s">
        <v>271</v>
      </c>
      <c r="E355" s="160"/>
      <c r="F355" s="28"/>
      <c r="G355" s="28"/>
      <c r="H355" s="28"/>
      <c r="I355" s="28"/>
      <c r="J355" s="28"/>
      <c r="K355" s="28"/>
      <c r="L355" s="28"/>
      <c r="M355" s="28"/>
      <c r="N355" s="79"/>
    </row>
    <row r="356" spans="1:14">
      <c r="A356" s="87"/>
      <c r="B356" s="28"/>
      <c r="C356" s="28"/>
      <c r="D356" s="28" t="s">
        <v>272</v>
      </c>
      <c r="E356" s="160"/>
      <c r="F356" s="28"/>
      <c r="G356" s="28"/>
      <c r="H356" s="28"/>
      <c r="I356" s="28"/>
      <c r="J356" s="28"/>
      <c r="K356" s="28"/>
      <c r="L356" s="28"/>
      <c r="M356" s="28"/>
      <c r="N356" s="79"/>
    </row>
    <row r="357" spans="1:14">
      <c r="A357" s="87"/>
      <c r="B357" s="28"/>
      <c r="C357" s="28"/>
      <c r="D357" s="28" t="s">
        <v>273</v>
      </c>
      <c r="E357" s="160"/>
      <c r="F357" s="28"/>
      <c r="G357" s="28"/>
      <c r="H357" s="28"/>
      <c r="I357" s="28"/>
      <c r="J357" s="28"/>
      <c r="K357" s="28"/>
      <c r="L357" s="28"/>
      <c r="M357" s="28"/>
      <c r="N357" s="79"/>
    </row>
    <row r="358" spans="1:14">
      <c r="A358" s="87"/>
      <c r="B358" s="28"/>
      <c r="C358" s="28"/>
      <c r="D358" s="28" t="s">
        <v>274</v>
      </c>
      <c r="E358" s="160"/>
      <c r="F358" s="28"/>
      <c r="G358" s="28"/>
      <c r="H358" s="140" t="s">
        <v>324</v>
      </c>
      <c r="I358" s="39"/>
      <c r="J358" s="39"/>
      <c r="K358" s="28"/>
      <c r="L358" s="28" t="s">
        <v>220</v>
      </c>
      <c r="M358" s="28"/>
      <c r="N358" s="79"/>
    </row>
    <row r="359" spans="1:14" ht="12.75" customHeight="1">
      <c r="A359" s="87"/>
      <c r="B359" s="28"/>
      <c r="C359" s="28"/>
      <c r="D359" s="28" t="s">
        <v>275</v>
      </c>
      <c r="E359" s="160"/>
      <c r="F359" s="28"/>
      <c r="G359" s="28"/>
      <c r="H359" s="259" t="str">
        <f>+"Los kilos de alimento que consumío una pollita en el mes fue "&amp;VALUE(D362)&amp;" KG."</f>
        <v>Los kilos de alimento que consumío una pollita en el mes fue 0 KG.</v>
      </c>
      <c r="I359" s="259"/>
      <c r="J359" s="259"/>
      <c r="K359" s="28"/>
      <c r="L359" s="31"/>
      <c r="M359" s="31"/>
      <c r="N359" s="82"/>
    </row>
    <row r="360" spans="1:14">
      <c r="A360" s="87"/>
      <c r="B360" s="28"/>
      <c r="C360" s="28"/>
      <c r="D360" s="28" t="s">
        <v>276</v>
      </c>
      <c r="E360" s="160"/>
      <c r="F360" s="28"/>
      <c r="G360" s="28"/>
      <c r="H360" s="259"/>
      <c r="I360" s="259"/>
      <c r="J360" s="259"/>
      <c r="K360" s="28"/>
      <c r="L360" s="31"/>
      <c r="M360" s="31"/>
      <c r="N360" s="82"/>
    </row>
    <row r="361" spans="1:14" ht="12.75" customHeight="1">
      <c r="A361" s="87"/>
      <c r="B361" s="28"/>
      <c r="C361" s="28"/>
      <c r="D361" s="28"/>
      <c r="E361" s="28"/>
      <c r="F361" s="28"/>
      <c r="G361" s="28"/>
      <c r="H361" s="259"/>
      <c r="I361" s="259"/>
      <c r="J361" s="259"/>
      <c r="K361" s="28"/>
      <c r="L361" s="31"/>
      <c r="M361" s="31"/>
      <c r="N361" s="82"/>
    </row>
    <row r="362" spans="1:14">
      <c r="A362" s="263" t="s">
        <v>282</v>
      </c>
      <c r="B362" s="264"/>
      <c r="C362" s="28" t="s">
        <v>221</v>
      </c>
      <c r="D362" s="135">
        <f>IF(SUM(E355:E360)=0,,AVERAGE(E355:E360))</f>
        <v>0</v>
      </c>
      <c r="E362" s="93"/>
      <c r="F362" s="93"/>
      <c r="G362" s="93"/>
      <c r="H362" s="259"/>
      <c r="I362" s="259"/>
      <c r="J362" s="259"/>
      <c r="K362" s="45"/>
      <c r="L362" s="31"/>
      <c r="M362" s="31"/>
      <c r="N362" s="82"/>
    </row>
    <row r="363" spans="1:14">
      <c r="A363" s="87"/>
      <c r="B363" s="28"/>
      <c r="C363" s="28"/>
      <c r="D363" s="93"/>
      <c r="E363" s="93"/>
      <c r="F363" s="111"/>
      <c r="G363" s="111"/>
      <c r="H363" s="111"/>
      <c r="I363" s="111"/>
      <c r="J363" s="111"/>
      <c r="K363" s="96"/>
      <c r="L363" s="31"/>
      <c r="M363" s="31"/>
      <c r="N363" s="82"/>
    </row>
    <row r="364" spans="1:14">
      <c r="A364" s="87"/>
      <c r="B364" s="28"/>
      <c r="C364" s="28"/>
      <c r="D364" s="182"/>
      <c r="E364" s="182"/>
      <c r="F364" s="182"/>
      <c r="G364" s="182"/>
      <c r="H364" s="182"/>
      <c r="I364" s="182"/>
      <c r="J364" s="182"/>
      <c r="K364" s="48"/>
      <c r="L364" s="31"/>
      <c r="M364" s="31"/>
      <c r="N364" s="82"/>
    </row>
    <row r="365" spans="1:14">
      <c r="A365" s="47"/>
      <c r="B365" s="28"/>
      <c r="C365" s="28"/>
      <c r="D365" s="28"/>
      <c r="E365" s="28"/>
      <c r="F365" s="33"/>
      <c r="G365" s="33"/>
      <c r="H365" s="33"/>
      <c r="I365" s="33"/>
      <c r="J365" s="33"/>
      <c r="K365" s="28"/>
      <c r="L365" s="28"/>
      <c r="M365" s="28"/>
      <c r="N365" s="79"/>
    </row>
    <row r="366" spans="1:14">
      <c r="A366" s="89" t="s">
        <v>246</v>
      </c>
      <c r="B366" s="39"/>
      <c r="C366" s="39"/>
      <c r="D366" s="28"/>
      <c r="E366" s="38"/>
      <c r="F366" s="33"/>
      <c r="G366" s="33"/>
      <c r="H366" s="33"/>
      <c r="I366" s="33"/>
      <c r="J366" s="33"/>
      <c r="K366" s="45"/>
      <c r="L366" s="39"/>
      <c r="M366" s="39"/>
      <c r="N366" s="80"/>
    </row>
    <row r="367" spans="1:14">
      <c r="A367" s="89"/>
      <c r="B367" s="39"/>
      <c r="C367" s="39"/>
      <c r="D367" s="28"/>
      <c r="E367" s="38"/>
      <c r="F367" s="33"/>
      <c r="G367" s="33"/>
      <c r="H367" s="33"/>
      <c r="I367" s="33"/>
      <c r="J367" s="33"/>
      <c r="K367" s="45"/>
      <c r="L367" s="39"/>
      <c r="M367" s="39"/>
      <c r="N367" s="80"/>
    </row>
    <row r="368" spans="1:14">
      <c r="A368" s="91"/>
      <c r="B368" s="39"/>
      <c r="C368" s="39"/>
      <c r="D368" s="28"/>
      <c r="E368" s="38"/>
      <c r="F368" s="33"/>
      <c r="G368" s="33"/>
      <c r="H368" s="33"/>
      <c r="I368" s="33"/>
      <c r="J368" s="33"/>
      <c r="K368" s="83"/>
      <c r="L368" s="39"/>
      <c r="M368" s="39"/>
      <c r="N368" s="80"/>
    </row>
    <row r="369" spans="1:14">
      <c r="A369" s="88" t="s">
        <v>292</v>
      </c>
      <c r="B369" s="31"/>
      <c r="C369" s="31"/>
      <c r="D369" s="31"/>
      <c r="E369" s="28"/>
      <c r="F369" s="28"/>
      <c r="G369" s="28"/>
      <c r="H369" s="28"/>
      <c r="I369" s="28"/>
      <c r="J369" s="28"/>
      <c r="K369" s="28"/>
      <c r="L369" s="249"/>
      <c r="M369" s="249"/>
      <c r="N369" s="81"/>
    </row>
    <row r="370" spans="1:14">
      <c r="A370" s="10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185"/>
      <c r="M370" s="185"/>
      <c r="N370" s="81"/>
    </row>
    <row r="371" spans="1:14" ht="12.75" customHeight="1">
      <c r="A371" s="260" t="s">
        <v>316</v>
      </c>
      <c r="B371" s="261"/>
      <c r="C371" s="261"/>
      <c r="D371" s="262"/>
      <c r="E371" s="262"/>
      <c r="F371" s="262"/>
      <c r="G371" s="184"/>
      <c r="H371" s="184"/>
      <c r="I371" s="184"/>
      <c r="J371" s="184"/>
      <c r="K371" s="28"/>
      <c r="L371" s="45"/>
      <c r="M371" s="28"/>
      <c r="N371" s="79"/>
    </row>
    <row r="372" spans="1:14">
      <c r="A372" s="260"/>
      <c r="B372" s="261"/>
      <c r="C372" s="261"/>
      <c r="D372" s="262"/>
      <c r="E372" s="262"/>
      <c r="F372" s="262"/>
      <c r="G372" s="184"/>
      <c r="H372" s="184"/>
      <c r="I372" s="184"/>
      <c r="J372" s="184"/>
      <c r="K372" s="28"/>
      <c r="L372" s="28"/>
      <c r="M372" s="28"/>
      <c r="N372" s="79"/>
    </row>
    <row r="373" spans="1:14" ht="12.75" customHeight="1">
      <c r="A373" s="186"/>
      <c r="B373" s="187"/>
      <c r="C373" s="187"/>
      <c r="D373" s="188"/>
      <c r="E373" s="188"/>
      <c r="F373" s="188"/>
      <c r="G373" s="188"/>
      <c r="H373" s="188"/>
      <c r="I373" s="188"/>
      <c r="J373" s="188"/>
      <c r="K373" s="28"/>
      <c r="L373" s="28"/>
      <c r="M373" s="28"/>
      <c r="N373" s="79"/>
    </row>
    <row r="374" spans="1:14">
      <c r="A374" s="87"/>
      <c r="B374" s="28"/>
      <c r="C374" s="28"/>
      <c r="D374" s="28"/>
      <c r="E374" s="28" t="s">
        <v>302</v>
      </c>
      <c r="F374" s="28"/>
      <c r="G374" s="28"/>
      <c r="H374" s="28"/>
      <c r="I374" s="28"/>
      <c r="J374" s="28"/>
      <c r="K374" s="28"/>
      <c r="L374" s="28"/>
      <c r="M374" s="28"/>
      <c r="N374" s="79"/>
    </row>
    <row r="375" spans="1:14" ht="12.75" customHeight="1">
      <c r="A375" s="87"/>
      <c r="B375" s="28"/>
      <c r="C375" s="28"/>
      <c r="D375" s="28" t="s">
        <v>271</v>
      </c>
      <c r="E375" s="139"/>
      <c r="F375" s="28"/>
      <c r="G375" s="28"/>
      <c r="H375" s="28"/>
      <c r="I375" s="28"/>
      <c r="J375" s="28"/>
      <c r="K375" s="28"/>
      <c r="L375" s="28"/>
      <c r="M375" s="28"/>
      <c r="N375" s="79"/>
    </row>
    <row r="376" spans="1:14">
      <c r="A376" s="87"/>
      <c r="B376" s="28"/>
      <c r="C376" s="28"/>
      <c r="D376" s="28" t="s">
        <v>272</v>
      </c>
      <c r="E376" s="139"/>
      <c r="F376" s="28"/>
      <c r="G376" s="28"/>
      <c r="H376" s="28"/>
      <c r="I376" s="28"/>
      <c r="J376" s="28"/>
      <c r="K376" s="28"/>
      <c r="L376" s="28"/>
      <c r="M376" s="28"/>
      <c r="N376" s="79"/>
    </row>
    <row r="377" spans="1:14">
      <c r="A377" s="87"/>
      <c r="B377" s="28"/>
      <c r="C377" s="28"/>
      <c r="D377" s="28" t="s">
        <v>273</v>
      </c>
      <c r="E377" s="139"/>
      <c r="F377" s="28"/>
      <c r="G377" s="28"/>
      <c r="H377" s="28"/>
      <c r="I377" s="28"/>
      <c r="J377" s="28"/>
      <c r="K377" s="28"/>
      <c r="L377" s="28"/>
      <c r="M377" s="28"/>
      <c r="N377" s="79"/>
    </row>
    <row r="378" spans="1:14">
      <c r="A378" s="87"/>
      <c r="B378" s="28"/>
      <c r="C378" s="28"/>
      <c r="D378" s="28" t="s">
        <v>274</v>
      </c>
      <c r="E378" s="139"/>
      <c r="F378" s="28"/>
      <c r="G378" s="28"/>
      <c r="H378" s="140" t="s">
        <v>324</v>
      </c>
      <c r="I378" s="39"/>
      <c r="J378" s="39"/>
      <c r="K378" s="28"/>
      <c r="L378" s="28" t="s">
        <v>220</v>
      </c>
      <c r="M378" s="28"/>
      <c r="N378" s="79"/>
    </row>
    <row r="379" spans="1:14" ht="12.75" customHeight="1">
      <c r="A379" s="87"/>
      <c r="B379" s="28"/>
      <c r="C379" s="28"/>
      <c r="D379" s="28" t="s">
        <v>275</v>
      </c>
      <c r="E379" s="139"/>
      <c r="F379" s="28"/>
      <c r="G379" s="28"/>
      <c r="H379" s="259" t="str">
        <f>+"El costo del consumo de alimento en el mes de una pollita es $"&amp;VALUE(D382)&amp;"."</f>
        <v>El costo del consumo de alimento en el mes de una pollita es $0.</v>
      </c>
      <c r="I379" s="259"/>
      <c r="J379" s="259"/>
      <c r="K379" s="28"/>
      <c r="L379" s="31"/>
      <c r="M379" s="31"/>
      <c r="N379" s="82"/>
    </row>
    <row r="380" spans="1:14">
      <c r="A380" s="87"/>
      <c r="B380" s="28"/>
      <c r="C380" s="28"/>
      <c r="D380" s="28" t="s">
        <v>276</v>
      </c>
      <c r="E380" s="139"/>
      <c r="F380" s="28"/>
      <c r="G380" s="28"/>
      <c r="H380" s="259"/>
      <c r="I380" s="259"/>
      <c r="J380" s="259"/>
      <c r="K380" s="28"/>
      <c r="L380" s="31"/>
      <c r="M380" s="31"/>
      <c r="N380" s="82"/>
    </row>
    <row r="381" spans="1:14" ht="12.75" customHeight="1">
      <c r="A381" s="87"/>
      <c r="B381" s="28"/>
      <c r="C381" s="28"/>
      <c r="D381" s="28"/>
      <c r="E381" s="28"/>
      <c r="F381" s="28"/>
      <c r="G381" s="28"/>
      <c r="H381" s="259"/>
      <c r="I381" s="259"/>
      <c r="J381" s="259"/>
      <c r="K381" s="28"/>
      <c r="L381" s="31"/>
      <c r="M381" s="31"/>
      <c r="N381" s="82"/>
    </row>
    <row r="382" spans="1:14">
      <c r="A382" s="263" t="s">
        <v>292</v>
      </c>
      <c r="B382" s="264"/>
      <c r="C382" s="28" t="s">
        <v>221</v>
      </c>
      <c r="D382" s="136">
        <f>IF(SUM(E375:E380)=0,,AVERAGE(E375:E380))</f>
        <v>0</v>
      </c>
      <c r="E382" s="114"/>
      <c r="F382" s="112"/>
      <c r="G382" s="112"/>
      <c r="H382" s="259"/>
      <c r="I382" s="259"/>
      <c r="J382" s="259"/>
      <c r="K382" s="35"/>
      <c r="L382" s="31"/>
      <c r="M382" s="31"/>
      <c r="N382" s="82"/>
    </row>
    <row r="383" spans="1:14">
      <c r="A383" s="87"/>
      <c r="B383" s="28"/>
      <c r="C383" s="28"/>
      <c r="D383" s="114"/>
      <c r="E383" s="114"/>
      <c r="F383" s="112"/>
      <c r="G383" s="112"/>
      <c r="H383" s="112"/>
      <c r="I383" s="112"/>
      <c r="J383" s="112"/>
      <c r="K383" s="113"/>
      <c r="L383" s="117"/>
      <c r="M383" s="117"/>
      <c r="N383" s="118"/>
    </row>
    <row r="384" spans="1:14">
      <c r="A384" s="87"/>
      <c r="B384" s="28"/>
      <c r="C384" s="28"/>
      <c r="D384" s="28"/>
      <c r="E384" s="28"/>
      <c r="F384" s="45"/>
      <c r="G384" s="45"/>
      <c r="H384" s="45"/>
      <c r="I384" s="45"/>
      <c r="J384" s="45"/>
      <c r="K384" s="45"/>
      <c r="L384" s="117"/>
      <c r="M384" s="117"/>
      <c r="N384" s="118"/>
    </row>
    <row r="385" spans="1:14">
      <c r="A385" s="87"/>
      <c r="B385" s="28"/>
      <c r="C385" s="28"/>
      <c r="D385" s="28"/>
      <c r="E385" s="28"/>
      <c r="F385" s="45"/>
      <c r="G385" s="45"/>
      <c r="H385" s="45"/>
      <c r="I385" s="45"/>
      <c r="J385" s="45"/>
      <c r="K385" s="45"/>
      <c r="L385" s="33"/>
      <c r="M385" s="28"/>
      <c r="N385" s="79"/>
    </row>
    <row r="386" spans="1:14">
      <c r="A386" s="89" t="s">
        <v>246</v>
      </c>
      <c r="B386" s="28"/>
      <c r="C386" s="28"/>
      <c r="D386" s="28"/>
      <c r="E386" s="28"/>
      <c r="F386" s="45"/>
      <c r="G386" s="45"/>
      <c r="H386" s="45"/>
      <c r="I386" s="45"/>
      <c r="J386" s="45"/>
      <c r="K386" s="45"/>
      <c r="L386" s="33"/>
      <c r="M386" s="37"/>
      <c r="N386" s="79"/>
    </row>
    <row r="387" spans="1:14">
      <c r="A387" s="87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33"/>
      <c r="M387" s="37"/>
      <c r="N387" s="79"/>
    </row>
    <row r="388" spans="1:14">
      <c r="A388" s="87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33"/>
      <c r="M388" s="37"/>
      <c r="N388" s="79"/>
    </row>
    <row r="389" spans="1:14">
      <c r="A389" s="88" t="s">
        <v>285</v>
      </c>
      <c r="B389" s="31"/>
      <c r="C389" s="31"/>
      <c r="D389" s="31"/>
      <c r="E389" s="28"/>
      <c r="F389" s="28"/>
      <c r="G389" s="28"/>
      <c r="H389" s="28"/>
      <c r="I389" s="28"/>
      <c r="J389" s="28"/>
      <c r="K389" s="28"/>
      <c r="L389" s="249"/>
      <c r="M389" s="249"/>
      <c r="N389" s="81"/>
    </row>
    <row r="390" spans="1:14">
      <c r="A390" s="10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185"/>
      <c r="M390" s="185"/>
      <c r="N390" s="81"/>
    </row>
    <row r="391" spans="1:14" ht="12.75" customHeight="1">
      <c r="A391" s="246" t="s">
        <v>319</v>
      </c>
      <c r="B391" s="247"/>
      <c r="C391" s="247"/>
      <c r="D391" s="248"/>
      <c r="E391" s="248"/>
      <c r="F391" s="248"/>
      <c r="G391" s="188"/>
      <c r="H391" s="188"/>
      <c r="I391" s="188"/>
      <c r="J391" s="188"/>
      <c r="K391" s="28"/>
      <c r="L391" s="45"/>
      <c r="M391" s="28"/>
      <c r="N391" s="79"/>
    </row>
    <row r="392" spans="1:14">
      <c r="A392" s="246"/>
      <c r="B392" s="247"/>
      <c r="C392" s="247"/>
      <c r="D392" s="248"/>
      <c r="E392" s="248"/>
      <c r="F392" s="248"/>
      <c r="G392" s="188"/>
      <c r="H392" s="188"/>
      <c r="I392" s="188"/>
      <c r="J392" s="188"/>
      <c r="K392" s="28"/>
      <c r="L392" s="28"/>
      <c r="M392" s="28"/>
      <c r="N392" s="79"/>
    </row>
    <row r="393" spans="1:14" ht="12.75" customHeight="1">
      <c r="A393" s="186"/>
      <c r="B393" s="187"/>
      <c r="C393" s="187"/>
      <c r="D393" s="188"/>
      <c r="E393" s="188"/>
      <c r="F393" s="188"/>
      <c r="G393" s="188"/>
      <c r="H393" s="188"/>
      <c r="I393" s="188"/>
      <c r="J393" s="188"/>
      <c r="K393" s="28"/>
      <c r="L393" s="28"/>
      <c r="M393" s="28"/>
      <c r="N393" s="79"/>
    </row>
    <row r="394" spans="1:14">
      <c r="A394" s="87"/>
      <c r="B394" s="28"/>
      <c r="C394" s="28"/>
      <c r="D394" s="28"/>
      <c r="E394" s="28" t="s">
        <v>278</v>
      </c>
      <c r="F394" s="28"/>
      <c r="G394" s="28"/>
      <c r="H394" s="28"/>
      <c r="I394" s="28"/>
      <c r="J394" s="28"/>
      <c r="K394" s="28"/>
      <c r="L394" s="28"/>
      <c r="M394" s="28"/>
      <c r="N394" s="79"/>
    </row>
    <row r="395" spans="1:14" ht="12.75" customHeight="1">
      <c r="A395" s="87"/>
      <c r="B395" s="28"/>
      <c r="C395" s="28"/>
      <c r="D395" s="28" t="s">
        <v>271</v>
      </c>
      <c r="E395" s="139"/>
      <c r="F395" s="28"/>
      <c r="G395" s="28"/>
      <c r="H395" s="28"/>
      <c r="I395" s="28"/>
      <c r="J395" s="28"/>
      <c r="K395" s="28"/>
      <c r="L395" s="28"/>
      <c r="M395" s="28"/>
      <c r="N395" s="79"/>
    </row>
    <row r="396" spans="1:14">
      <c r="A396" s="87"/>
      <c r="B396" s="28"/>
      <c r="C396" s="28"/>
      <c r="D396" s="28" t="s">
        <v>272</v>
      </c>
      <c r="E396" s="139"/>
      <c r="F396" s="28"/>
      <c r="G396" s="28"/>
      <c r="H396" s="28"/>
      <c r="I396" s="28"/>
      <c r="J396" s="28"/>
      <c r="K396" s="28"/>
      <c r="L396" s="28"/>
      <c r="M396" s="28"/>
      <c r="N396" s="79"/>
    </row>
    <row r="397" spans="1:14">
      <c r="A397" s="87"/>
      <c r="B397" s="28"/>
      <c r="C397" s="28"/>
      <c r="D397" s="28" t="s">
        <v>273</v>
      </c>
      <c r="E397" s="139"/>
      <c r="F397" s="28"/>
      <c r="G397" s="28"/>
      <c r="H397" s="28"/>
      <c r="I397" s="28"/>
      <c r="J397" s="28"/>
      <c r="K397" s="28"/>
      <c r="L397" s="28"/>
      <c r="M397" s="28"/>
      <c r="N397" s="79"/>
    </row>
    <row r="398" spans="1:14">
      <c r="A398" s="87"/>
      <c r="B398" s="28"/>
      <c r="C398" s="28"/>
      <c r="D398" s="28" t="s">
        <v>274</v>
      </c>
      <c r="E398" s="139"/>
      <c r="F398" s="28"/>
      <c r="G398" s="28"/>
      <c r="H398" s="140" t="s">
        <v>324</v>
      </c>
      <c r="I398" s="39"/>
      <c r="J398" s="39"/>
      <c r="K398" s="28"/>
      <c r="L398" s="28" t="s">
        <v>220</v>
      </c>
      <c r="M398" s="28"/>
      <c r="N398" s="79"/>
    </row>
    <row r="399" spans="1:14" ht="12.75" customHeight="1">
      <c r="A399" s="87"/>
      <c r="B399" s="28"/>
      <c r="C399" s="28"/>
      <c r="D399" s="28" t="s">
        <v>275</v>
      </c>
      <c r="E399" s="139"/>
      <c r="F399" s="28"/>
      <c r="G399" s="28"/>
      <c r="H399" s="259" t="str">
        <f>+"El costo del consumo de alimento terminado y complementos alimenticios de una pollita en el mes es de $"&amp;VALUE(D402)&amp;"."</f>
        <v>El costo del consumo de alimento terminado y complementos alimenticios de una pollita en el mes es de $0.</v>
      </c>
      <c r="I399" s="259"/>
      <c r="J399" s="259"/>
      <c r="K399" s="28"/>
      <c r="L399" s="31"/>
      <c r="M399" s="31"/>
      <c r="N399" s="82"/>
    </row>
    <row r="400" spans="1:14">
      <c r="A400" s="87"/>
      <c r="B400" s="28"/>
      <c r="C400" s="28"/>
      <c r="D400" s="28" t="s">
        <v>276</v>
      </c>
      <c r="E400" s="139"/>
      <c r="F400" s="28"/>
      <c r="G400" s="28"/>
      <c r="H400" s="259"/>
      <c r="I400" s="259"/>
      <c r="J400" s="259"/>
      <c r="K400" s="28"/>
      <c r="L400" s="31"/>
      <c r="M400" s="31"/>
      <c r="N400" s="82"/>
    </row>
    <row r="401" spans="1:14" ht="12.75" customHeight="1">
      <c r="A401" s="87"/>
      <c r="B401" s="28"/>
      <c r="C401" s="28"/>
      <c r="D401" s="28"/>
      <c r="E401" s="28"/>
      <c r="F401" s="28"/>
      <c r="G401" s="28"/>
      <c r="H401" s="259"/>
      <c r="I401" s="259"/>
      <c r="J401" s="259"/>
      <c r="K401" s="28"/>
      <c r="L401" s="31"/>
      <c r="M401" s="31"/>
      <c r="N401" s="82"/>
    </row>
    <row r="402" spans="1:14">
      <c r="A402" s="116" t="s">
        <v>295</v>
      </c>
      <c r="B402" s="84"/>
      <c r="C402" s="28" t="s">
        <v>221</v>
      </c>
      <c r="D402" s="136">
        <f>IF(SUM(E395:E400)=0,,AVERAGE(E395:E400))</f>
        <v>0</v>
      </c>
      <c r="E402" s="93"/>
      <c r="F402" s="92"/>
      <c r="G402" s="92"/>
      <c r="H402" s="259"/>
      <c r="I402" s="259"/>
      <c r="J402" s="259"/>
      <c r="K402" s="28"/>
      <c r="L402" s="117"/>
      <c r="M402" s="117"/>
      <c r="N402" s="118"/>
    </row>
    <row r="403" spans="1:14">
      <c r="A403" s="115"/>
      <c r="B403" s="84"/>
      <c r="C403" s="28"/>
      <c r="D403" s="93"/>
      <c r="E403" s="93"/>
      <c r="F403" s="32"/>
      <c r="G403" s="32"/>
      <c r="H403" s="32"/>
      <c r="I403" s="32"/>
      <c r="J403" s="32"/>
      <c r="K403" s="113"/>
      <c r="L403" s="117"/>
      <c r="M403" s="117"/>
      <c r="N403" s="118"/>
    </row>
    <row r="404" spans="1:14">
      <c r="A404" s="87"/>
      <c r="B404" s="28"/>
      <c r="C404" s="28"/>
      <c r="D404" s="92"/>
      <c r="E404" s="182"/>
      <c r="F404" s="45"/>
      <c r="G404" s="45"/>
      <c r="H404" s="45"/>
      <c r="I404" s="45"/>
      <c r="J404" s="45"/>
      <c r="K404" s="45"/>
      <c r="L404" s="31"/>
      <c r="M404" s="31"/>
      <c r="N404" s="82"/>
    </row>
    <row r="405" spans="1:14">
      <c r="A405" s="87"/>
      <c r="B405" s="28"/>
      <c r="C405" s="28"/>
      <c r="D405" s="32"/>
      <c r="E405" s="34"/>
      <c r="F405" s="45"/>
      <c r="G405" s="45"/>
      <c r="H405" s="45"/>
      <c r="I405" s="45"/>
      <c r="J405" s="45"/>
      <c r="K405" s="45"/>
      <c r="L405" s="28"/>
      <c r="M405" s="28"/>
      <c r="N405" s="79"/>
    </row>
    <row r="406" spans="1:14">
      <c r="A406" s="89" t="s">
        <v>246</v>
      </c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79"/>
    </row>
    <row r="407" spans="1:14">
      <c r="A407" s="47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79"/>
    </row>
    <row r="408" spans="1:14">
      <c r="A408" s="87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79"/>
    </row>
    <row r="409" spans="1:14">
      <c r="A409" s="88" t="s">
        <v>287</v>
      </c>
      <c r="B409" s="31"/>
      <c r="C409" s="31"/>
      <c r="D409" s="31"/>
      <c r="E409" s="28"/>
      <c r="F409" s="28"/>
      <c r="G409" s="28"/>
      <c r="H409" s="28"/>
      <c r="I409" s="28"/>
      <c r="J409" s="28"/>
      <c r="K409" s="28"/>
      <c r="L409" s="249"/>
      <c r="M409" s="249"/>
      <c r="N409" s="81"/>
    </row>
    <row r="410" spans="1:14">
      <c r="A410" s="10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185"/>
      <c r="M410" s="185"/>
      <c r="N410" s="81"/>
    </row>
    <row r="411" spans="1:14" ht="12.75" customHeight="1">
      <c r="A411" s="260" t="s">
        <v>320</v>
      </c>
      <c r="B411" s="261"/>
      <c r="C411" s="261"/>
      <c r="D411" s="262"/>
      <c r="E411" s="262"/>
      <c r="F411" s="262"/>
      <c r="G411" s="184"/>
      <c r="H411" s="184"/>
      <c r="I411" s="184"/>
      <c r="J411" s="184"/>
      <c r="K411" s="28"/>
      <c r="L411" s="45"/>
      <c r="M411" s="28"/>
      <c r="N411" s="79"/>
    </row>
    <row r="412" spans="1:14">
      <c r="A412" s="260"/>
      <c r="B412" s="261"/>
      <c r="C412" s="261"/>
      <c r="D412" s="262"/>
      <c r="E412" s="262"/>
      <c r="F412" s="262"/>
      <c r="G412" s="184"/>
      <c r="H412" s="184"/>
      <c r="I412" s="184"/>
      <c r="J412" s="184"/>
      <c r="K412" s="28"/>
      <c r="L412" s="28"/>
      <c r="M412" s="28"/>
      <c r="N412" s="79"/>
    </row>
    <row r="413" spans="1:14" ht="12.75" customHeight="1">
      <c r="A413" s="186"/>
      <c r="B413" s="187"/>
      <c r="C413" s="187"/>
      <c r="D413" s="188"/>
      <c r="E413" s="188"/>
      <c r="F413" s="188"/>
      <c r="G413" s="188"/>
      <c r="H413" s="188"/>
      <c r="I413" s="188"/>
      <c r="J413" s="188"/>
      <c r="K413" s="28"/>
      <c r="L413" s="28"/>
      <c r="M413" s="28"/>
      <c r="N413" s="79"/>
    </row>
    <row r="414" spans="1:14">
      <c r="A414" s="87"/>
      <c r="B414" s="28"/>
      <c r="C414" s="28"/>
      <c r="D414" s="28"/>
      <c r="E414" s="28" t="s">
        <v>279</v>
      </c>
      <c r="F414" s="28"/>
      <c r="G414" s="28"/>
      <c r="H414" s="28"/>
      <c r="I414" s="28"/>
      <c r="J414" s="28"/>
      <c r="K414" s="28"/>
      <c r="L414" s="28"/>
      <c r="M414" s="28"/>
      <c r="N414" s="79"/>
    </row>
    <row r="415" spans="1:14">
      <c r="A415" s="87"/>
      <c r="B415" s="28"/>
      <c r="C415" s="28"/>
      <c r="D415" s="28" t="s">
        <v>271</v>
      </c>
      <c r="E415" s="139"/>
      <c r="F415" s="28"/>
      <c r="G415" s="28"/>
      <c r="H415" s="28"/>
      <c r="I415" s="28"/>
      <c r="J415" s="28"/>
      <c r="K415" s="28"/>
      <c r="L415" s="28"/>
      <c r="M415" s="28"/>
      <c r="N415" s="79"/>
    </row>
    <row r="416" spans="1:14">
      <c r="A416" s="87"/>
      <c r="B416" s="28"/>
      <c r="C416" s="28"/>
      <c r="D416" s="28" t="s">
        <v>272</v>
      </c>
      <c r="E416" s="139"/>
      <c r="F416" s="28"/>
      <c r="G416" s="28"/>
      <c r="H416" s="28"/>
      <c r="I416" s="28"/>
      <c r="J416" s="28"/>
      <c r="K416" s="28"/>
      <c r="L416" s="28"/>
      <c r="M416" s="28"/>
      <c r="N416" s="79"/>
    </row>
    <row r="417" spans="1:14">
      <c r="A417" s="87"/>
      <c r="B417" s="28"/>
      <c r="C417" s="28"/>
      <c r="D417" s="28" t="s">
        <v>273</v>
      </c>
      <c r="E417" s="139"/>
      <c r="F417" s="28"/>
      <c r="G417" s="28"/>
      <c r="H417" s="28"/>
      <c r="I417" s="28"/>
      <c r="J417" s="28"/>
      <c r="K417" s="28"/>
      <c r="L417" s="28"/>
      <c r="M417" s="28"/>
      <c r="N417" s="79"/>
    </row>
    <row r="418" spans="1:14">
      <c r="A418" s="87"/>
      <c r="B418" s="28"/>
      <c r="C418" s="28"/>
      <c r="D418" s="28" t="s">
        <v>274</v>
      </c>
      <c r="E418" s="139"/>
      <c r="F418" s="28"/>
      <c r="G418" s="28"/>
      <c r="H418" s="140" t="s">
        <v>324</v>
      </c>
      <c r="I418" s="39"/>
      <c r="J418" s="39"/>
      <c r="K418" s="28"/>
      <c r="L418" s="28" t="s">
        <v>220</v>
      </c>
      <c r="M418" s="28"/>
      <c r="N418" s="79"/>
    </row>
    <row r="419" spans="1:14" ht="12.75" customHeight="1">
      <c r="A419" s="87"/>
      <c r="B419" s="28"/>
      <c r="C419" s="28"/>
      <c r="D419" s="28" t="s">
        <v>275</v>
      </c>
      <c r="E419" s="139"/>
      <c r="F419" s="28"/>
      <c r="G419" s="28"/>
      <c r="H419" s="259" t="str">
        <f>+"El costo del medicamento preventivo para una pollita en el mes es de $"&amp;VALUE(D422)&amp;"."</f>
        <v>El costo del medicamento preventivo para una pollita en el mes es de $0.</v>
      </c>
      <c r="I419" s="259"/>
      <c r="J419" s="259"/>
      <c r="K419" s="28"/>
      <c r="L419" s="31"/>
      <c r="M419" s="31"/>
      <c r="N419" s="82"/>
    </row>
    <row r="420" spans="1:14">
      <c r="A420" s="87"/>
      <c r="B420" s="28"/>
      <c r="C420" s="28"/>
      <c r="D420" s="28" t="s">
        <v>276</v>
      </c>
      <c r="E420" s="139"/>
      <c r="F420" s="28"/>
      <c r="G420" s="28"/>
      <c r="H420" s="259"/>
      <c r="I420" s="259"/>
      <c r="J420" s="259"/>
      <c r="K420" s="28"/>
      <c r="L420" s="31"/>
      <c r="M420" s="31"/>
      <c r="N420" s="82"/>
    </row>
    <row r="421" spans="1:14" ht="12.75" customHeight="1">
      <c r="A421" s="87"/>
      <c r="B421" s="28"/>
      <c r="C421" s="28"/>
      <c r="D421" s="28"/>
      <c r="E421" s="28"/>
      <c r="F421" s="28"/>
      <c r="G421" s="28"/>
      <c r="H421" s="259"/>
      <c r="I421" s="259"/>
      <c r="J421" s="259"/>
      <c r="K421" s="28"/>
      <c r="L421" s="31"/>
      <c r="M421" s="31"/>
      <c r="N421" s="82"/>
    </row>
    <row r="422" spans="1:14">
      <c r="A422" s="116" t="s">
        <v>296</v>
      </c>
      <c r="B422" s="93"/>
      <c r="C422" s="28" t="s">
        <v>221</v>
      </c>
      <c r="D422" s="136">
        <f>IF(SUM(E415:E420)=0,,AVERAGE(E415:E420))</f>
        <v>0</v>
      </c>
      <c r="E422" s="93"/>
      <c r="F422" s="33"/>
      <c r="G422" s="33"/>
      <c r="H422" s="259"/>
      <c r="I422" s="259"/>
      <c r="J422" s="259"/>
      <c r="K422" s="28"/>
      <c r="L422" s="31"/>
      <c r="M422" s="31"/>
      <c r="N422" s="82"/>
    </row>
    <row r="423" spans="1:14">
      <c r="A423" s="116"/>
      <c r="B423" s="93"/>
      <c r="C423" s="28"/>
      <c r="D423" s="93"/>
      <c r="E423" s="93"/>
      <c r="F423" s="33"/>
      <c r="G423" s="33"/>
      <c r="H423" s="33"/>
      <c r="I423" s="33"/>
      <c r="J423" s="33"/>
      <c r="K423" s="113"/>
      <c r="L423" s="31"/>
      <c r="M423" s="31"/>
      <c r="N423" s="82"/>
    </row>
    <row r="424" spans="1:14">
      <c r="A424" s="87"/>
      <c r="B424" s="28"/>
      <c r="C424" s="28"/>
      <c r="D424" s="182"/>
      <c r="E424" s="182"/>
      <c r="F424" s="182"/>
      <c r="G424" s="182"/>
      <c r="H424" s="182"/>
      <c r="I424" s="182"/>
      <c r="J424" s="182"/>
      <c r="K424" s="48"/>
      <c r="L424" s="31"/>
      <c r="M424" s="31"/>
      <c r="N424" s="82"/>
    </row>
    <row r="425" spans="1:14">
      <c r="A425" s="47"/>
      <c r="B425" s="28"/>
      <c r="C425" s="28"/>
      <c r="D425" s="28"/>
      <c r="E425" s="28"/>
      <c r="F425" s="45"/>
      <c r="G425" s="45"/>
      <c r="H425" s="45"/>
      <c r="I425" s="45"/>
      <c r="J425" s="45"/>
      <c r="K425" s="45"/>
      <c r="L425" s="31"/>
      <c r="M425" s="31"/>
      <c r="N425" s="82"/>
    </row>
    <row r="426" spans="1:14">
      <c r="A426" s="89" t="s">
        <v>246</v>
      </c>
      <c r="B426" s="39"/>
      <c r="C426" s="39"/>
      <c r="D426" s="28"/>
      <c r="E426" s="38"/>
      <c r="F426" s="45"/>
      <c r="G426" s="45"/>
      <c r="H426" s="45"/>
      <c r="I426" s="45"/>
      <c r="J426" s="45"/>
      <c r="K426" s="45"/>
      <c r="L426" s="39"/>
      <c r="M426" s="39"/>
      <c r="N426" s="80"/>
    </row>
    <row r="427" spans="1:14">
      <c r="A427" s="91"/>
      <c r="B427" s="39"/>
      <c r="C427" s="39"/>
      <c r="D427" s="28"/>
      <c r="E427" s="38"/>
      <c r="F427" s="33"/>
      <c r="G427" s="33"/>
      <c r="H427" s="33"/>
      <c r="I427" s="33"/>
      <c r="J427" s="33"/>
      <c r="K427" s="83"/>
      <c r="L427" s="39"/>
      <c r="M427" s="39"/>
      <c r="N427" s="80"/>
    </row>
    <row r="428" spans="1:14">
      <c r="A428" s="91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80"/>
    </row>
    <row r="429" spans="1:14">
      <c r="A429" s="88" t="s">
        <v>286</v>
      </c>
      <c r="B429" s="31"/>
      <c r="C429" s="31"/>
      <c r="D429" s="31"/>
      <c r="E429" s="28"/>
      <c r="F429" s="28"/>
      <c r="G429" s="28"/>
      <c r="H429" s="28"/>
      <c r="I429" s="28"/>
      <c r="J429" s="28"/>
      <c r="K429" s="28"/>
      <c r="L429" s="249"/>
      <c r="M429" s="249"/>
      <c r="N429" s="81"/>
    </row>
    <row r="430" spans="1:14">
      <c r="A430" s="10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185"/>
      <c r="M430" s="185"/>
      <c r="N430" s="81"/>
    </row>
    <row r="431" spans="1:14" ht="12.75" customHeight="1">
      <c r="A431" s="260" t="s">
        <v>321</v>
      </c>
      <c r="B431" s="261"/>
      <c r="C431" s="261"/>
      <c r="D431" s="262"/>
      <c r="E431" s="262"/>
      <c r="F431" s="262"/>
      <c r="G431" s="184"/>
      <c r="H431" s="184"/>
      <c r="I431" s="184"/>
      <c r="J431" s="184"/>
      <c r="K431" s="28"/>
      <c r="L431" s="45"/>
      <c r="M431" s="28"/>
      <c r="N431" s="79"/>
    </row>
    <row r="432" spans="1:14">
      <c r="A432" s="260"/>
      <c r="B432" s="261"/>
      <c r="C432" s="261"/>
      <c r="D432" s="262"/>
      <c r="E432" s="262"/>
      <c r="F432" s="262"/>
      <c r="G432" s="184"/>
      <c r="H432" s="184"/>
      <c r="I432" s="184"/>
      <c r="J432" s="184"/>
      <c r="K432" s="28"/>
      <c r="L432" s="28"/>
      <c r="M432" s="28"/>
      <c r="N432" s="79"/>
    </row>
    <row r="433" spans="1:14" ht="12.75" customHeight="1">
      <c r="A433" s="186"/>
      <c r="B433" s="187"/>
      <c r="C433" s="187"/>
      <c r="D433" s="188"/>
      <c r="E433" s="188"/>
      <c r="F433" s="188"/>
      <c r="G433" s="188"/>
      <c r="H433" s="188"/>
      <c r="I433" s="188"/>
      <c r="J433" s="188"/>
      <c r="K433" s="28"/>
      <c r="L433" s="28"/>
      <c r="M433" s="28"/>
      <c r="N433" s="79"/>
    </row>
    <row r="434" spans="1:14">
      <c r="A434" s="87"/>
      <c r="B434" s="28"/>
      <c r="C434" s="28"/>
      <c r="D434" s="28"/>
      <c r="E434" s="28" t="s">
        <v>280</v>
      </c>
      <c r="F434" s="28"/>
      <c r="G434" s="28"/>
      <c r="H434" s="28"/>
      <c r="I434" s="28"/>
      <c r="J434" s="28"/>
      <c r="K434" s="28"/>
      <c r="L434" s="28"/>
      <c r="M434" s="28"/>
      <c r="N434" s="79"/>
    </row>
    <row r="435" spans="1:14">
      <c r="A435" s="87"/>
      <c r="B435" s="28"/>
      <c r="C435" s="28"/>
      <c r="D435" s="28" t="s">
        <v>271</v>
      </c>
      <c r="E435" s="139"/>
      <c r="F435" s="28"/>
      <c r="G435" s="28"/>
      <c r="H435" s="28"/>
      <c r="I435" s="28"/>
      <c r="J435" s="28"/>
      <c r="K435" s="28"/>
      <c r="L435" s="28"/>
      <c r="M435" s="28"/>
      <c r="N435" s="79"/>
    </row>
    <row r="436" spans="1:14">
      <c r="A436" s="87"/>
      <c r="B436" s="28"/>
      <c r="C436" s="28"/>
      <c r="D436" s="28" t="s">
        <v>272</v>
      </c>
      <c r="E436" s="139"/>
      <c r="F436" s="28"/>
      <c r="G436" s="28"/>
      <c r="H436" s="28"/>
      <c r="I436" s="28"/>
      <c r="J436" s="28"/>
      <c r="K436" s="28"/>
      <c r="L436" s="28"/>
      <c r="M436" s="28"/>
      <c r="N436" s="79"/>
    </row>
    <row r="437" spans="1:14">
      <c r="A437" s="87"/>
      <c r="B437" s="28"/>
      <c r="C437" s="28"/>
      <c r="D437" s="28" t="s">
        <v>273</v>
      </c>
      <c r="E437" s="139"/>
      <c r="F437" s="28"/>
      <c r="G437" s="28"/>
      <c r="H437" s="28"/>
      <c r="I437" s="28"/>
      <c r="J437" s="28"/>
      <c r="K437" s="28"/>
      <c r="L437" s="28"/>
      <c r="M437" s="28"/>
      <c r="N437" s="79"/>
    </row>
    <row r="438" spans="1:14">
      <c r="A438" s="87"/>
      <c r="B438" s="28"/>
      <c r="C438" s="28"/>
      <c r="D438" s="28" t="s">
        <v>274</v>
      </c>
      <c r="E438" s="139"/>
      <c r="F438" s="28"/>
      <c r="G438" s="28"/>
      <c r="H438" s="140" t="s">
        <v>324</v>
      </c>
      <c r="I438" s="39"/>
      <c r="J438" s="39"/>
      <c r="K438" s="28"/>
      <c r="L438" s="28" t="s">
        <v>220</v>
      </c>
      <c r="M438" s="28"/>
      <c r="N438" s="79"/>
    </row>
    <row r="439" spans="1:14" ht="12.75" customHeight="1">
      <c r="A439" s="87"/>
      <c r="B439" s="28"/>
      <c r="C439" s="28"/>
      <c r="D439" s="28" t="s">
        <v>275</v>
      </c>
      <c r="E439" s="139"/>
      <c r="F439" s="28"/>
      <c r="G439" s="28"/>
      <c r="H439" s="259" t="str">
        <f>+"El costo del material veterinario para una pollita en el mes es de $"&amp;VALUE(D442)&amp;"."</f>
        <v>El costo del material veterinario para una pollita en el mes es de $0.</v>
      </c>
      <c r="I439" s="259"/>
      <c r="J439" s="259"/>
      <c r="K439" s="28"/>
      <c r="L439" s="31"/>
      <c r="M439" s="31"/>
      <c r="N439" s="82"/>
    </row>
    <row r="440" spans="1:14">
      <c r="A440" s="87"/>
      <c r="B440" s="28"/>
      <c r="C440" s="28"/>
      <c r="D440" s="28" t="s">
        <v>276</v>
      </c>
      <c r="E440" s="139"/>
      <c r="F440" s="28"/>
      <c r="G440" s="28"/>
      <c r="H440" s="259"/>
      <c r="I440" s="259"/>
      <c r="J440" s="259"/>
      <c r="K440" s="28"/>
      <c r="L440" s="31"/>
      <c r="M440" s="31"/>
      <c r="N440" s="82"/>
    </row>
    <row r="441" spans="1:14" ht="12.75" customHeight="1">
      <c r="A441" s="87"/>
      <c r="B441" s="28"/>
      <c r="C441" s="28"/>
      <c r="D441" s="28"/>
      <c r="E441" s="28"/>
      <c r="F441" s="28"/>
      <c r="G441" s="28"/>
      <c r="H441" s="259"/>
      <c r="I441" s="259"/>
      <c r="J441" s="259"/>
      <c r="K441" s="28"/>
      <c r="L441" s="31"/>
      <c r="M441" s="31"/>
      <c r="N441" s="82"/>
    </row>
    <row r="442" spans="1:14">
      <c r="A442" s="116" t="s">
        <v>297</v>
      </c>
      <c r="B442" s="93"/>
      <c r="C442" s="28" t="s">
        <v>221</v>
      </c>
      <c r="D442" s="136">
        <f>IF(SUM(E435:E440)=0,,AVERAGE(E435:E440))</f>
        <v>0</v>
      </c>
      <c r="E442" s="93"/>
      <c r="F442" s="33"/>
      <c r="G442" s="33"/>
      <c r="H442" s="259"/>
      <c r="I442" s="259"/>
      <c r="J442" s="259"/>
      <c r="K442" s="28"/>
      <c r="L442" s="31"/>
      <c r="M442" s="31"/>
      <c r="N442" s="82"/>
    </row>
    <row r="443" spans="1:14">
      <c r="A443" s="116"/>
      <c r="B443" s="93"/>
      <c r="C443" s="28"/>
      <c r="D443" s="93"/>
      <c r="E443" s="93"/>
      <c r="F443" s="33"/>
      <c r="G443" s="33"/>
      <c r="H443" s="33"/>
      <c r="I443" s="33"/>
      <c r="J443" s="33"/>
      <c r="K443" s="113"/>
      <c r="L443" s="31"/>
      <c r="M443" s="31"/>
      <c r="N443" s="82"/>
    </row>
    <row r="444" spans="1:14">
      <c r="A444" s="87"/>
      <c r="B444" s="28"/>
      <c r="C444" s="28"/>
      <c r="D444" s="182"/>
      <c r="E444" s="182"/>
      <c r="F444" s="182"/>
      <c r="G444" s="182"/>
      <c r="H444" s="182"/>
      <c r="I444" s="182"/>
      <c r="J444" s="182"/>
      <c r="K444" s="48"/>
      <c r="L444" s="31"/>
      <c r="M444" s="31"/>
      <c r="N444" s="82"/>
    </row>
    <row r="445" spans="1:14">
      <c r="A445" s="47"/>
      <c r="B445" s="28"/>
      <c r="C445" s="28"/>
      <c r="D445" s="28"/>
      <c r="E445" s="28"/>
      <c r="F445" s="45"/>
      <c r="G445" s="45"/>
      <c r="H445" s="45"/>
      <c r="I445" s="45"/>
      <c r="J445" s="45"/>
      <c r="K445" s="45"/>
      <c r="L445" s="31"/>
      <c r="M445" s="31"/>
      <c r="N445" s="82"/>
    </row>
    <row r="446" spans="1:14">
      <c r="A446" s="89" t="s">
        <v>246</v>
      </c>
      <c r="B446" s="39"/>
      <c r="C446" s="39"/>
      <c r="D446" s="28"/>
      <c r="E446" s="38"/>
      <c r="F446" s="45"/>
      <c r="G446" s="45"/>
      <c r="H446" s="45"/>
      <c r="I446" s="45"/>
      <c r="J446" s="45"/>
      <c r="K446" s="45"/>
      <c r="L446" s="39"/>
      <c r="M446" s="39"/>
      <c r="N446" s="80"/>
    </row>
    <row r="447" spans="1:14">
      <c r="A447" s="91"/>
      <c r="B447" s="39"/>
      <c r="C447" s="39"/>
      <c r="D447" s="28"/>
      <c r="E447" s="38"/>
      <c r="F447" s="33"/>
      <c r="G447" s="33"/>
      <c r="H447" s="33"/>
      <c r="I447" s="33"/>
      <c r="J447" s="33"/>
      <c r="K447" s="83"/>
      <c r="L447" s="39"/>
      <c r="M447" s="39"/>
      <c r="N447" s="80"/>
    </row>
    <row r="448" spans="1:14">
      <c r="A448" s="91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80"/>
    </row>
    <row r="449" spans="1:14">
      <c r="A449" s="88" t="s">
        <v>288</v>
      </c>
      <c r="B449" s="31"/>
      <c r="C449" s="31"/>
      <c r="D449" s="31"/>
      <c r="E449" s="28"/>
      <c r="F449" s="28"/>
      <c r="G449" s="28"/>
      <c r="H449" s="28"/>
      <c r="I449" s="28"/>
      <c r="J449" s="28"/>
      <c r="K449" s="28"/>
      <c r="L449" s="249"/>
      <c r="M449" s="249"/>
      <c r="N449" s="81"/>
    </row>
    <row r="450" spans="1:14">
      <c r="A450" s="10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185"/>
      <c r="M450" s="185"/>
      <c r="N450" s="81"/>
    </row>
    <row r="451" spans="1:14" ht="12.75" customHeight="1">
      <c r="A451" s="260" t="s">
        <v>322</v>
      </c>
      <c r="B451" s="261"/>
      <c r="C451" s="261"/>
      <c r="D451" s="262"/>
      <c r="E451" s="262"/>
      <c r="F451" s="262"/>
      <c r="G451" s="184"/>
      <c r="H451" s="184"/>
      <c r="I451" s="184"/>
      <c r="J451" s="184"/>
      <c r="K451" s="28"/>
      <c r="L451" s="45"/>
      <c r="M451" s="28"/>
      <c r="N451" s="79"/>
    </row>
    <row r="452" spans="1:14">
      <c r="A452" s="260"/>
      <c r="B452" s="261"/>
      <c r="C452" s="261"/>
      <c r="D452" s="262"/>
      <c r="E452" s="262"/>
      <c r="F452" s="262"/>
      <c r="G452" s="184"/>
      <c r="H452" s="184"/>
      <c r="I452" s="184"/>
      <c r="J452" s="184"/>
      <c r="K452" s="28"/>
      <c r="L452" s="28"/>
      <c r="M452" s="28"/>
      <c r="N452" s="79"/>
    </row>
    <row r="453" spans="1:14" ht="12.75" customHeight="1">
      <c r="A453" s="186"/>
      <c r="B453" s="187"/>
      <c r="C453" s="187"/>
      <c r="D453" s="188"/>
      <c r="E453" s="188"/>
      <c r="F453" s="188"/>
      <c r="G453" s="188"/>
      <c r="H453" s="188"/>
      <c r="I453" s="188"/>
      <c r="J453" s="188"/>
      <c r="K453" s="28"/>
      <c r="L453" s="28"/>
      <c r="M453" s="28"/>
      <c r="N453" s="79"/>
    </row>
    <row r="454" spans="1:14">
      <c r="A454" s="87"/>
      <c r="B454" s="28"/>
      <c r="C454" s="28"/>
      <c r="D454" s="28"/>
      <c r="E454" s="28" t="s">
        <v>289</v>
      </c>
      <c r="F454" s="28"/>
      <c r="G454" s="28"/>
      <c r="H454" s="28"/>
      <c r="I454" s="28"/>
      <c r="J454" s="28"/>
      <c r="K454" s="28"/>
      <c r="L454" s="28"/>
      <c r="M454" s="28"/>
      <c r="N454" s="79"/>
    </row>
    <row r="455" spans="1:14">
      <c r="A455" s="87"/>
      <c r="B455" s="28"/>
      <c r="C455" s="28"/>
      <c r="D455" s="28" t="s">
        <v>271</v>
      </c>
      <c r="E455" s="139"/>
      <c r="F455" s="28"/>
      <c r="G455" s="28"/>
      <c r="H455" s="28"/>
      <c r="I455" s="28"/>
      <c r="J455" s="28"/>
      <c r="K455" s="28"/>
      <c r="L455" s="28"/>
      <c r="M455" s="28"/>
      <c r="N455" s="79"/>
    </row>
    <row r="456" spans="1:14">
      <c r="A456" s="87"/>
      <c r="B456" s="28"/>
      <c r="C456" s="28"/>
      <c r="D456" s="28" t="s">
        <v>272</v>
      </c>
      <c r="E456" s="139"/>
      <c r="F456" s="28"/>
      <c r="G456" s="28"/>
      <c r="H456" s="28"/>
      <c r="I456" s="28"/>
      <c r="J456" s="28"/>
      <c r="K456" s="28"/>
      <c r="L456" s="28"/>
      <c r="M456" s="28"/>
      <c r="N456" s="79"/>
    </row>
    <row r="457" spans="1:14">
      <c r="A457" s="87"/>
      <c r="B457" s="28"/>
      <c r="C457" s="28"/>
      <c r="D457" s="28" t="s">
        <v>273</v>
      </c>
      <c r="E457" s="139"/>
      <c r="F457" s="28"/>
      <c r="G457" s="28"/>
      <c r="H457" s="28"/>
      <c r="I457" s="28"/>
      <c r="J457" s="28"/>
      <c r="K457" s="28"/>
      <c r="L457" s="28"/>
      <c r="M457" s="28"/>
      <c r="N457" s="79"/>
    </row>
    <row r="458" spans="1:14">
      <c r="A458" s="87"/>
      <c r="B458" s="28"/>
      <c r="C458" s="28"/>
      <c r="D458" s="28" t="s">
        <v>274</v>
      </c>
      <c r="E458" s="139"/>
      <c r="F458" s="28"/>
      <c r="G458" s="28"/>
      <c r="H458" s="140" t="s">
        <v>324</v>
      </c>
      <c r="I458" s="39"/>
      <c r="J458" s="39"/>
      <c r="K458" s="28"/>
      <c r="L458" s="28" t="s">
        <v>220</v>
      </c>
      <c r="M458" s="28"/>
      <c r="N458" s="79"/>
    </row>
    <row r="459" spans="1:14" ht="12.75" customHeight="1">
      <c r="A459" s="87"/>
      <c r="B459" s="28"/>
      <c r="C459" s="28"/>
      <c r="D459" s="28" t="s">
        <v>275</v>
      </c>
      <c r="E459" s="139"/>
      <c r="F459" s="28"/>
      <c r="G459" s="28"/>
      <c r="H459" s="259" t="str">
        <f>+"Los gasto directos para una pollita en el mes es de $"&amp;VALUE(D462)&amp;"."</f>
        <v>Los gasto directos para una pollita en el mes es de $0.</v>
      </c>
      <c r="I459" s="259"/>
      <c r="J459" s="259"/>
      <c r="K459" s="28"/>
      <c r="L459" s="31"/>
      <c r="M459" s="31"/>
      <c r="N459" s="82"/>
    </row>
    <row r="460" spans="1:14">
      <c r="A460" s="87"/>
      <c r="B460" s="28"/>
      <c r="C460" s="28"/>
      <c r="D460" s="28" t="s">
        <v>276</v>
      </c>
      <c r="E460" s="139"/>
      <c r="F460" s="28"/>
      <c r="G460" s="28"/>
      <c r="H460" s="259"/>
      <c r="I460" s="259"/>
      <c r="J460" s="259"/>
      <c r="K460" s="28"/>
      <c r="L460" s="31"/>
      <c r="M460" s="31"/>
      <c r="N460" s="82"/>
    </row>
    <row r="461" spans="1:14" ht="12.75" customHeight="1">
      <c r="A461" s="87"/>
      <c r="B461" s="28"/>
      <c r="C461" s="28"/>
      <c r="D461" s="28"/>
      <c r="E461" s="28"/>
      <c r="F461" s="28"/>
      <c r="G461" s="28"/>
      <c r="H461" s="259"/>
      <c r="I461" s="259"/>
      <c r="J461" s="259"/>
      <c r="K461" s="28"/>
      <c r="L461" s="31"/>
      <c r="M461" s="31"/>
      <c r="N461" s="82"/>
    </row>
    <row r="462" spans="1:14">
      <c r="A462" s="263" t="s">
        <v>288</v>
      </c>
      <c r="B462" s="264"/>
      <c r="C462" s="28" t="s">
        <v>221</v>
      </c>
      <c r="D462" s="136">
        <f>IF(SUM(E455:E460)=0,,AVERAGE(E455:E460))</f>
        <v>0</v>
      </c>
      <c r="E462" s="93"/>
      <c r="F462" s="33"/>
      <c r="G462" s="33"/>
      <c r="H462" s="259"/>
      <c r="I462" s="259"/>
      <c r="J462" s="259"/>
      <c r="K462" s="28"/>
      <c r="L462" s="31"/>
      <c r="M462" s="31"/>
      <c r="N462" s="82"/>
    </row>
    <row r="463" spans="1:14">
      <c r="A463" s="87"/>
      <c r="B463" s="28"/>
      <c r="C463" s="28"/>
      <c r="D463" s="93"/>
      <c r="E463" s="93"/>
      <c r="F463" s="33"/>
      <c r="G463" s="33"/>
      <c r="H463" s="33"/>
      <c r="I463" s="33"/>
      <c r="J463" s="33"/>
      <c r="K463" s="113"/>
      <c r="L463" s="31"/>
      <c r="M463" s="31"/>
      <c r="N463" s="82"/>
    </row>
    <row r="464" spans="1:14">
      <c r="A464" s="87"/>
      <c r="B464" s="28"/>
      <c r="C464" s="28"/>
      <c r="D464" s="182"/>
      <c r="E464" s="182"/>
      <c r="F464" s="182"/>
      <c r="G464" s="182"/>
      <c r="H464" s="182"/>
      <c r="I464" s="182"/>
      <c r="J464" s="182"/>
      <c r="K464" s="48"/>
      <c r="L464" s="31"/>
      <c r="M464" s="31"/>
      <c r="N464" s="82"/>
    </row>
    <row r="465" spans="1:14">
      <c r="A465" s="47"/>
      <c r="B465" s="28"/>
      <c r="C465" s="28"/>
      <c r="D465" s="28"/>
      <c r="E465" s="28"/>
      <c r="F465" s="45"/>
      <c r="G465" s="45"/>
      <c r="H465" s="45"/>
      <c r="I465" s="45"/>
      <c r="J465" s="45"/>
      <c r="K465" s="45"/>
      <c r="L465" s="28"/>
      <c r="M465" s="28"/>
      <c r="N465" s="79"/>
    </row>
    <row r="466" spans="1:14">
      <c r="A466" s="89" t="s">
        <v>246</v>
      </c>
      <c r="B466" s="39"/>
      <c r="C466" s="39"/>
      <c r="D466" s="28"/>
      <c r="E466" s="38"/>
      <c r="F466" s="45"/>
      <c r="G466" s="45"/>
      <c r="H466" s="45"/>
      <c r="I466" s="45"/>
      <c r="J466" s="45"/>
      <c r="K466" s="45"/>
      <c r="L466" s="39"/>
      <c r="M466" s="39"/>
      <c r="N466" s="80"/>
    </row>
    <row r="467" spans="1:14">
      <c r="A467" s="91"/>
      <c r="B467" s="39"/>
      <c r="C467" s="39"/>
      <c r="D467" s="28"/>
      <c r="E467" s="38"/>
      <c r="F467" s="33"/>
      <c r="G467" s="33"/>
      <c r="H467" s="33"/>
      <c r="I467" s="33"/>
      <c r="J467" s="33"/>
      <c r="K467" s="83"/>
      <c r="L467" s="39"/>
      <c r="M467" s="39"/>
      <c r="N467" s="80"/>
    </row>
    <row r="468" spans="1:14">
      <c r="A468" s="91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80"/>
    </row>
    <row r="469" spans="1:14">
      <c r="A469" s="88" t="s">
        <v>290</v>
      </c>
      <c r="B469" s="31"/>
      <c r="C469" s="31"/>
      <c r="D469" s="31"/>
      <c r="E469" s="28"/>
      <c r="F469" s="28"/>
      <c r="G469" s="28"/>
      <c r="H469" s="28"/>
      <c r="I469" s="28"/>
      <c r="J469" s="28"/>
      <c r="K469" s="28"/>
      <c r="L469" s="249"/>
      <c r="M469" s="249"/>
      <c r="N469" s="81"/>
    </row>
    <row r="470" spans="1:14">
      <c r="A470" s="10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185"/>
      <c r="M470" s="185"/>
      <c r="N470" s="81"/>
    </row>
    <row r="471" spans="1:14" ht="12.75" customHeight="1">
      <c r="A471" s="260" t="s">
        <v>323</v>
      </c>
      <c r="B471" s="261"/>
      <c r="C471" s="261"/>
      <c r="D471" s="262"/>
      <c r="E471" s="262"/>
      <c r="F471" s="262"/>
      <c r="G471" s="184"/>
      <c r="H471" s="184"/>
      <c r="I471" s="184"/>
      <c r="J471" s="184"/>
      <c r="K471" s="28"/>
      <c r="L471" s="28"/>
      <c r="M471" s="28"/>
      <c r="N471" s="79"/>
    </row>
    <row r="472" spans="1:14">
      <c r="A472" s="260"/>
      <c r="B472" s="261"/>
      <c r="C472" s="261"/>
      <c r="D472" s="262"/>
      <c r="E472" s="262"/>
      <c r="F472" s="262"/>
      <c r="G472" s="184"/>
      <c r="H472" s="184"/>
      <c r="I472" s="184"/>
      <c r="J472" s="184"/>
      <c r="K472" s="28"/>
      <c r="L472" s="28"/>
      <c r="M472" s="28"/>
      <c r="N472" s="79"/>
    </row>
    <row r="473" spans="1:14">
      <c r="A473" s="186"/>
      <c r="B473" s="187"/>
      <c r="C473" s="187"/>
      <c r="D473" s="188"/>
      <c r="E473" s="188"/>
      <c r="F473" s="188"/>
      <c r="G473" s="188"/>
      <c r="H473" s="188"/>
      <c r="I473" s="188"/>
      <c r="J473" s="188"/>
      <c r="K473" s="28"/>
      <c r="L473" s="28"/>
      <c r="M473" s="28"/>
      <c r="N473" s="79"/>
    </row>
    <row r="474" spans="1:14">
      <c r="A474" s="87"/>
      <c r="B474" s="28"/>
      <c r="C474" s="28"/>
      <c r="D474" s="28"/>
      <c r="E474" s="28" t="s">
        <v>291</v>
      </c>
      <c r="F474" s="28"/>
      <c r="G474" s="28"/>
      <c r="H474" s="28"/>
      <c r="I474" s="28"/>
      <c r="J474" s="28"/>
      <c r="K474" s="28"/>
      <c r="L474" s="28"/>
      <c r="M474" s="28"/>
      <c r="N474" s="79"/>
    </row>
    <row r="475" spans="1:14">
      <c r="A475" s="87"/>
      <c r="B475" s="28"/>
      <c r="C475" s="28"/>
      <c r="D475" s="28" t="s">
        <v>271</v>
      </c>
      <c r="E475" s="139"/>
      <c r="F475" s="28"/>
      <c r="G475" s="28"/>
      <c r="H475" s="28"/>
      <c r="I475" s="28"/>
      <c r="J475" s="28"/>
      <c r="K475" s="28"/>
      <c r="L475" s="28"/>
      <c r="M475" s="28"/>
      <c r="N475" s="79"/>
    </row>
    <row r="476" spans="1:14">
      <c r="A476" s="87"/>
      <c r="B476" s="28"/>
      <c r="C476" s="28"/>
      <c r="D476" s="28" t="s">
        <v>272</v>
      </c>
      <c r="E476" s="139"/>
      <c r="F476" s="28"/>
      <c r="G476" s="28"/>
      <c r="H476" s="28"/>
      <c r="I476" s="28"/>
      <c r="J476" s="28"/>
      <c r="K476" s="28"/>
      <c r="L476" s="28" t="s">
        <v>220</v>
      </c>
      <c r="M476" s="28"/>
      <c r="N476" s="79"/>
    </row>
    <row r="477" spans="1:14">
      <c r="A477" s="87"/>
      <c r="B477" s="28"/>
      <c r="C477" s="28"/>
      <c r="D477" s="28" t="s">
        <v>273</v>
      </c>
      <c r="E477" s="139"/>
      <c r="F477" s="28"/>
      <c r="G477" s="28"/>
      <c r="H477" s="28"/>
      <c r="I477" s="28"/>
      <c r="J477" s="28"/>
      <c r="K477" s="28"/>
      <c r="L477" s="31"/>
      <c r="M477" s="31"/>
      <c r="N477" s="82"/>
    </row>
    <row r="478" spans="1:14">
      <c r="A478" s="87"/>
      <c r="B478" s="28"/>
      <c r="C478" s="28"/>
      <c r="D478" s="28" t="s">
        <v>274</v>
      </c>
      <c r="E478" s="139"/>
      <c r="F478" s="28"/>
      <c r="G478" s="28"/>
      <c r="H478" s="140" t="s">
        <v>324</v>
      </c>
      <c r="I478" s="39"/>
      <c r="J478" s="39"/>
      <c r="K478" s="28"/>
      <c r="L478" s="31"/>
      <c r="M478" s="31"/>
      <c r="N478" s="82"/>
    </row>
    <row r="479" spans="1:14" ht="12.75" customHeight="1">
      <c r="A479" s="87"/>
      <c r="B479" s="28"/>
      <c r="C479" s="28"/>
      <c r="D479" s="28" t="s">
        <v>275</v>
      </c>
      <c r="E479" s="139"/>
      <c r="F479" s="28"/>
      <c r="G479" s="28"/>
      <c r="H479" s="259" t="str">
        <f>+"Los sueldos y prestaciones para una pollita en el mes es de $"&amp;VALUE(D482)&amp;"."</f>
        <v>Los sueldos y prestaciones para una pollita en el mes es de $0.</v>
      </c>
      <c r="I479" s="259"/>
      <c r="J479" s="259"/>
      <c r="K479" s="28"/>
      <c r="L479" s="31"/>
      <c r="M479" s="31"/>
      <c r="N479" s="82"/>
    </row>
    <row r="480" spans="1:14">
      <c r="A480" s="87"/>
      <c r="B480" s="28"/>
      <c r="C480" s="28"/>
      <c r="D480" s="28" t="s">
        <v>276</v>
      </c>
      <c r="E480" s="139"/>
      <c r="F480" s="28"/>
      <c r="G480" s="28"/>
      <c r="H480" s="259"/>
      <c r="I480" s="259"/>
      <c r="J480" s="259"/>
      <c r="K480" s="28"/>
      <c r="L480" s="31"/>
      <c r="M480" s="31"/>
      <c r="N480" s="82"/>
    </row>
    <row r="481" spans="1:14">
      <c r="A481" s="87"/>
      <c r="B481" s="28"/>
      <c r="C481" s="28"/>
      <c r="D481" s="28"/>
      <c r="E481" s="28"/>
      <c r="F481" s="28"/>
      <c r="G481" s="28"/>
      <c r="H481" s="259"/>
      <c r="I481" s="259"/>
      <c r="J481" s="259"/>
      <c r="K481" s="28"/>
      <c r="L481" s="31"/>
      <c r="M481" s="31"/>
      <c r="N481" s="82"/>
    </row>
    <row r="482" spans="1:14">
      <c r="A482" s="263" t="s">
        <v>290</v>
      </c>
      <c r="B482" s="264"/>
      <c r="C482" s="28" t="s">
        <v>221</v>
      </c>
      <c r="D482" s="136">
        <f>IF(SUM(E475:E480)=0,,AVERAGE(E475:E480))</f>
        <v>0</v>
      </c>
      <c r="E482" s="93"/>
      <c r="F482" s="33"/>
      <c r="G482" s="33"/>
      <c r="H482" s="259"/>
      <c r="I482" s="259"/>
      <c r="J482" s="259"/>
      <c r="K482" s="28"/>
      <c r="L482" s="31"/>
      <c r="M482" s="31"/>
      <c r="N482" s="82"/>
    </row>
    <row r="483" spans="1:14">
      <c r="A483" s="116"/>
      <c r="B483" s="93"/>
      <c r="C483" s="28"/>
      <c r="D483" s="93"/>
      <c r="E483" s="93"/>
      <c r="F483" s="33"/>
      <c r="G483" s="33"/>
      <c r="H483" s="33"/>
      <c r="I483" s="33"/>
      <c r="J483" s="33"/>
      <c r="K483" s="113"/>
      <c r="L483" s="28"/>
      <c r="M483" s="28"/>
      <c r="N483" s="79"/>
    </row>
    <row r="484" spans="1:14">
      <c r="A484" s="87"/>
      <c r="B484" s="28"/>
      <c r="C484" s="28"/>
      <c r="D484" s="182"/>
      <c r="E484" s="182"/>
      <c r="F484" s="182"/>
      <c r="G484" s="182"/>
      <c r="H484" s="182"/>
      <c r="I484" s="182"/>
      <c r="J484" s="182"/>
      <c r="K484" s="48"/>
      <c r="L484" s="28"/>
      <c r="M484" s="28"/>
      <c r="N484" s="79"/>
    </row>
    <row r="485" spans="1:14">
      <c r="A485" s="47"/>
      <c r="B485" s="28"/>
      <c r="C485" s="28"/>
      <c r="D485" s="28"/>
      <c r="E485" s="28"/>
      <c r="F485" s="45"/>
      <c r="G485" s="45"/>
      <c r="H485" s="45"/>
      <c r="I485" s="45"/>
      <c r="J485" s="45"/>
      <c r="K485" s="45"/>
      <c r="L485" s="28"/>
      <c r="M485" s="28"/>
      <c r="N485" s="79"/>
    </row>
    <row r="486" spans="1:14">
      <c r="A486" s="89" t="s">
        <v>246</v>
      </c>
      <c r="B486" s="39"/>
      <c r="C486" s="39"/>
      <c r="D486" s="28"/>
      <c r="E486" s="38"/>
      <c r="F486" s="45"/>
      <c r="G486" s="45"/>
      <c r="H486" s="45"/>
      <c r="I486" s="45"/>
      <c r="J486" s="45"/>
      <c r="K486" s="45"/>
      <c r="L486" s="39"/>
      <c r="M486" s="39"/>
      <c r="N486" s="80"/>
    </row>
    <row r="487" spans="1:14">
      <c r="A487" s="91"/>
      <c r="B487" s="39"/>
      <c r="C487" s="39"/>
      <c r="D487" s="28"/>
      <c r="E487" s="38"/>
      <c r="F487" s="33"/>
      <c r="G487" s="33"/>
      <c r="H487" s="33"/>
      <c r="I487" s="33"/>
      <c r="J487" s="33"/>
      <c r="K487" s="83"/>
      <c r="L487" s="39"/>
      <c r="M487" s="39"/>
      <c r="N487" s="80"/>
    </row>
    <row r="488" spans="1:14">
      <c r="A488" s="98"/>
      <c r="B488" s="85"/>
      <c r="C488" s="85"/>
      <c r="D488" s="31"/>
      <c r="E488" s="128"/>
      <c r="F488" s="46"/>
      <c r="G488" s="46"/>
      <c r="H488" s="46"/>
      <c r="I488" s="46"/>
      <c r="J488" s="46"/>
      <c r="K488" s="129"/>
      <c r="L488" s="85"/>
      <c r="M488" s="85"/>
      <c r="N488" s="86"/>
    </row>
    <row r="489" spans="1:14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1"/>
    </row>
    <row r="490" spans="1:14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1"/>
    </row>
    <row r="491" spans="1:14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1"/>
    </row>
    <row r="492" spans="1:14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1"/>
    </row>
    <row r="493" spans="1:14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1"/>
    </row>
    <row r="494" spans="1:1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1"/>
    </row>
    <row r="495" spans="1:14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1"/>
    </row>
    <row r="496" spans="1:14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1"/>
    </row>
    <row r="497" spans="1:14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1"/>
    </row>
    <row r="498" spans="1:14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1"/>
    </row>
    <row r="499" spans="1:14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1"/>
    </row>
    <row r="500" spans="1:14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1"/>
    </row>
    <row r="501" spans="1:14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1"/>
    </row>
    <row r="502" spans="1:14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1"/>
    </row>
    <row r="503" spans="1:14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1"/>
    </row>
    <row r="504" spans="1:1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1"/>
    </row>
    <row r="505" spans="1:14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1"/>
    </row>
    <row r="506" spans="1:14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1"/>
    </row>
    <row r="507" spans="1:14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1"/>
    </row>
    <row r="508" spans="1:14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1"/>
    </row>
    <row r="509" spans="1:14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1"/>
    </row>
    <row r="510" spans="1:14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1"/>
    </row>
    <row r="511" spans="1:14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1"/>
    </row>
    <row r="512" spans="1:14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1"/>
    </row>
    <row r="513" spans="1:14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1"/>
    </row>
    <row r="514" spans="1: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1"/>
    </row>
    <row r="515" spans="1:14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1"/>
    </row>
    <row r="516" spans="1:14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1"/>
    </row>
    <row r="517" spans="1:14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1"/>
    </row>
    <row r="518" spans="1:14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1"/>
    </row>
    <row r="519" spans="1:14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1"/>
    </row>
    <row r="520" spans="1:14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1"/>
    </row>
    <row r="521" spans="1:14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1"/>
    </row>
    <row r="522" spans="1:14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1"/>
    </row>
    <row r="523" spans="1:14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1"/>
    </row>
    <row r="524" spans="1:1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1"/>
    </row>
    <row r="525" spans="1:14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1"/>
    </row>
    <row r="526" spans="1:14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1"/>
    </row>
    <row r="527" spans="1:14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1"/>
    </row>
    <row r="528" spans="1:14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1"/>
    </row>
    <row r="529" spans="1:14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1"/>
    </row>
    <row r="530" spans="1:14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1"/>
    </row>
    <row r="531" spans="1:14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1"/>
    </row>
    <row r="532" spans="1:14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1"/>
    </row>
    <row r="533" spans="1:14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1"/>
    </row>
    <row r="534" spans="1:1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1"/>
    </row>
    <row r="535" spans="1:14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1"/>
    </row>
    <row r="536" spans="1:14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1"/>
    </row>
    <row r="537" spans="1:14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1"/>
    </row>
    <row r="538" spans="1:14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1"/>
    </row>
    <row r="539" spans="1:14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1"/>
    </row>
    <row r="540" spans="1:14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1"/>
    </row>
    <row r="541" spans="1:14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1"/>
    </row>
    <row r="542" spans="1:14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1"/>
    </row>
    <row r="543" spans="1:14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1"/>
    </row>
    <row r="544" spans="1:1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1"/>
    </row>
    <row r="545" spans="1:14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1"/>
    </row>
    <row r="546" spans="1:14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1"/>
    </row>
    <row r="547" spans="1:14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1"/>
    </row>
    <row r="548" spans="1:14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1"/>
    </row>
    <row r="549" spans="1:14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1"/>
    </row>
    <row r="550" spans="1:14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1"/>
    </row>
    <row r="551" spans="1:14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1"/>
    </row>
    <row r="552" spans="1:14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1"/>
    </row>
    <row r="553" spans="1:14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1"/>
    </row>
    <row r="554" spans="1:1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1"/>
    </row>
    <row r="555" spans="1:14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1"/>
    </row>
    <row r="556" spans="1:14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1"/>
    </row>
    <row r="557" spans="1:14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1"/>
    </row>
    <row r="558" spans="1:14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1"/>
    </row>
    <row r="559" spans="1:14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1"/>
    </row>
    <row r="560" spans="1:14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1"/>
    </row>
    <row r="561" spans="1:14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1"/>
    </row>
    <row r="562" spans="1:14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1"/>
    </row>
    <row r="563" spans="1:14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1"/>
    </row>
    <row r="564" spans="1:1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1"/>
    </row>
    <row r="565" spans="1:14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1"/>
    </row>
    <row r="566" spans="1:14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1"/>
    </row>
    <row r="567" spans="1:14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1"/>
    </row>
    <row r="568" spans="1:14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1"/>
    </row>
    <row r="569" spans="1:14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1"/>
    </row>
    <row r="570" spans="1:14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1"/>
    </row>
    <row r="571" spans="1:14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1"/>
    </row>
    <row r="572" spans="1:14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1"/>
    </row>
    <row r="573" spans="1:14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1"/>
    </row>
    <row r="574" spans="1:1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1"/>
    </row>
    <row r="575" spans="1:14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1"/>
    </row>
    <row r="576" spans="1:14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1"/>
    </row>
    <row r="577" spans="1:14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1"/>
    </row>
    <row r="578" spans="1:14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1"/>
    </row>
    <row r="579" spans="1:14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1"/>
    </row>
    <row r="580" spans="1:14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1"/>
    </row>
    <row r="581" spans="1:14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1"/>
    </row>
    <row r="582" spans="1:14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1"/>
    </row>
    <row r="583" spans="1:14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1"/>
    </row>
    <row r="584" spans="1:1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1"/>
    </row>
    <row r="585" spans="1:14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1"/>
    </row>
    <row r="586" spans="1:14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1"/>
    </row>
    <row r="587" spans="1:14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1"/>
    </row>
    <row r="588" spans="1:14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1"/>
    </row>
    <row r="589" spans="1:14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1"/>
    </row>
    <row r="590" spans="1:14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1"/>
    </row>
    <row r="591" spans="1:14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1"/>
    </row>
    <row r="592" spans="1:14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1"/>
    </row>
    <row r="593" spans="1:14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1"/>
    </row>
    <row r="594" spans="1:1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1"/>
    </row>
    <row r="595" spans="1:14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1"/>
    </row>
    <row r="596" spans="1:14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1"/>
    </row>
    <row r="597" spans="1:14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1"/>
    </row>
    <row r="598" spans="1:14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1"/>
    </row>
    <row r="599" spans="1:14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1"/>
    </row>
    <row r="600" spans="1:14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1"/>
    </row>
    <row r="601" spans="1:14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1"/>
    </row>
    <row r="602" spans="1:14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1"/>
    </row>
    <row r="603" spans="1:14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1"/>
    </row>
    <row r="604" spans="1:1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1"/>
    </row>
    <row r="605" spans="1:14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1"/>
    </row>
    <row r="606" spans="1:14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1"/>
    </row>
    <row r="607" spans="1:14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1"/>
    </row>
    <row r="608" spans="1:14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1"/>
    </row>
    <row r="609" spans="1:14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1"/>
    </row>
    <row r="610" spans="1:14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1"/>
    </row>
    <row r="611" spans="1:14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1"/>
    </row>
    <row r="612" spans="1:14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1"/>
    </row>
    <row r="613" spans="1:14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1"/>
    </row>
    <row r="614" spans="1: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1"/>
    </row>
    <row r="615" spans="1:14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1"/>
    </row>
    <row r="616" spans="1:14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1"/>
    </row>
    <row r="617" spans="1:14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1"/>
    </row>
    <row r="618" spans="1:14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1"/>
    </row>
    <row r="619" spans="1:14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1"/>
    </row>
    <row r="620" spans="1:14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1"/>
    </row>
    <row r="621" spans="1:14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1"/>
    </row>
    <row r="622" spans="1:14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1"/>
    </row>
    <row r="623" spans="1:14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1"/>
    </row>
    <row r="624" spans="1:1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1"/>
    </row>
    <row r="625" spans="1:14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1"/>
    </row>
    <row r="626" spans="1:14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1"/>
    </row>
    <row r="627" spans="1:14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1"/>
    </row>
    <row r="628" spans="1:14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1"/>
    </row>
    <row r="629" spans="1:14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1"/>
    </row>
    <row r="630" spans="1:14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1"/>
    </row>
    <row r="631" spans="1:14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1"/>
    </row>
    <row r="632" spans="1:14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1"/>
    </row>
    <row r="633" spans="1:14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1"/>
    </row>
    <row r="634" spans="1:1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1"/>
    </row>
    <row r="635" spans="1:14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1"/>
    </row>
    <row r="636" spans="1:14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1"/>
    </row>
    <row r="637" spans="1:14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1"/>
    </row>
    <row r="638" spans="1:14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1"/>
    </row>
    <row r="639" spans="1:14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1"/>
    </row>
    <row r="640" spans="1:14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1"/>
    </row>
    <row r="641" spans="1:14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1"/>
    </row>
    <row r="642" spans="1:14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1"/>
    </row>
    <row r="643" spans="1:14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1"/>
    </row>
    <row r="644" spans="1:1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1"/>
    </row>
    <row r="645" spans="1:14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1"/>
    </row>
    <row r="646" spans="1:14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1"/>
    </row>
    <row r="647" spans="1:14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1"/>
    </row>
    <row r="648" spans="1:14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1"/>
    </row>
    <row r="649" spans="1:14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1"/>
    </row>
    <row r="650" spans="1:14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1"/>
    </row>
    <row r="651" spans="1:14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1"/>
    </row>
    <row r="652" spans="1:14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1"/>
    </row>
    <row r="653" spans="1:14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1"/>
    </row>
    <row r="654" spans="1:1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1"/>
    </row>
    <row r="655" spans="1:14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1"/>
    </row>
    <row r="656" spans="1:14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1"/>
    </row>
    <row r="657" spans="1:14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1"/>
    </row>
    <row r="658" spans="1:14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1"/>
    </row>
    <row r="659" spans="1:14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1"/>
    </row>
    <row r="660" spans="1:14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1"/>
    </row>
    <row r="661" spans="1:14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1"/>
    </row>
    <row r="662" spans="1:14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1"/>
    </row>
    <row r="663" spans="1:14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1"/>
    </row>
    <row r="664" spans="1:1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1"/>
    </row>
    <row r="665" spans="1:14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1"/>
    </row>
    <row r="666" spans="1:14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1"/>
    </row>
    <row r="667" spans="1:14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1"/>
    </row>
    <row r="668" spans="1:14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1"/>
    </row>
    <row r="669" spans="1:14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1"/>
    </row>
    <row r="670" spans="1:14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1"/>
    </row>
    <row r="671" spans="1:14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1"/>
    </row>
    <row r="672" spans="1:14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1"/>
    </row>
    <row r="673" spans="1:14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1"/>
    </row>
    <row r="674" spans="1:1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1"/>
    </row>
    <row r="675" spans="1:14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1"/>
    </row>
    <row r="676" spans="1:14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1"/>
    </row>
    <row r="677" spans="1:14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1"/>
    </row>
    <row r="678" spans="1:14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1"/>
    </row>
    <row r="679" spans="1:14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1"/>
    </row>
    <row r="680" spans="1:14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1"/>
    </row>
    <row r="681" spans="1:14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1"/>
    </row>
    <row r="682" spans="1:14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1"/>
    </row>
    <row r="683" spans="1:14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1"/>
    </row>
    <row r="684" spans="1:1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1"/>
    </row>
    <row r="685" spans="1:14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1"/>
    </row>
    <row r="686" spans="1:14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1"/>
    </row>
    <row r="687" spans="1:14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1"/>
    </row>
    <row r="688" spans="1:14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1"/>
    </row>
    <row r="689" spans="1:14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1"/>
    </row>
    <row r="690" spans="1:14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1"/>
    </row>
    <row r="691" spans="1:14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1"/>
    </row>
    <row r="692" spans="1:14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1"/>
    </row>
    <row r="693" spans="1:14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1"/>
    </row>
    <row r="694" spans="1:1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1"/>
    </row>
    <row r="695" spans="1:14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1"/>
    </row>
    <row r="696" spans="1:14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1"/>
    </row>
    <row r="697" spans="1:14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1"/>
    </row>
    <row r="698" spans="1:14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1"/>
    </row>
    <row r="699" spans="1:14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1"/>
    </row>
    <row r="700" spans="1:14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1"/>
    </row>
    <row r="701" spans="1:14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1"/>
    </row>
    <row r="702" spans="1:14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1"/>
    </row>
    <row r="703" spans="1:14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1"/>
    </row>
    <row r="704" spans="1:1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1"/>
    </row>
    <row r="705" spans="1:14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1"/>
    </row>
    <row r="706" spans="1:14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1"/>
    </row>
    <row r="707" spans="1:14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1"/>
    </row>
    <row r="708" spans="1:14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1"/>
    </row>
    <row r="709" spans="1:14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1"/>
    </row>
    <row r="710" spans="1:14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1"/>
    </row>
    <row r="711" spans="1:14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1"/>
    </row>
    <row r="712" spans="1:14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1"/>
    </row>
    <row r="713" spans="1:14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1"/>
    </row>
    <row r="714" spans="1: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1"/>
    </row>
    <row r="715" spans="1:14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1"/>
    </row>
    <row r="716" spans="1:14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1"/>
    </row>
    <row r="717" spans="1:14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1"/>
    </row>
    <row r="718" spans="1:14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1"/>
    </row>
    <row r="719" spans="1:14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1"/>
    </row>
    <row r="720" spans="1:14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1"/>
    </row>
    <row r="721" spans="1:14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1"/>
    </row>
    <row r="722" spans="1:14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1"/>
    </row>
    <row r="723" spans="1:14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1"/>
    </row>
    <row r="724" spans="1:1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1"/>
    </row>
    <row r="725" spans="1:14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1"/>
    </row>
    <row r="726" spans="1:14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1"/>
    </row>
    <row r="727" spans="1:14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1"/>
    </row>
    <row r="728" spans="1:14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1"/>
    </row>
    <row r="729" spans="1:14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1"/>
    </row>
    <row r="730" spans="1:14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1"/>
    </row>
    <row r="731" spans="1:14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1"/>
    </row>
    <row r="732" spans="1:14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1"/>
    </row>
    <row r="733" spans="1:14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1"/>
    </row>
    <row r="734" spans="1:1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1"/>
    </row>
    <row r="735" spans="1:14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1"/>
    </row>
    <row r="736" spans="1:14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1"/>
    </row>
    <row r="737" spans="1:14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1"/>
    </row>
    <row r="738" spans="1:14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1"/>
    </row>
    <row r="739" spans="1:14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1"/>
    </row>
    <row r="740" spans="1:14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1"/>
    </row>
    <row r="741" spans="1:14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1"/>
    </row>
    <row r="742" spans="1:14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1"/>
    </row>
    <row r="743" spans="1:14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1"/>
    </row>
    <row r="744" spans="1:1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1"/>
    </row>
    <row r="745" spans="1:14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1"/>
    </row>
    <row r="746" spans="1:14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1"/>
    </row>
    <row r="747" spans="1:14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1"/>
    </row>
    <row r="748" spans="1:14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1"/>
    </row>
    <row r="749" spans="1:14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1"/>
    </row>
    <row r="750" spans="1:14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1"/>
    </row>
    <row r="751" spans="1:14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1"/>
    </row>
    <row r="752" spans="1:14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1"/>
    </row>
    <row r="753" spans="1:14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1"/>
    </row>
    <row r="754" spans="1:1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1"/>
    </row>
    <row r="755" spans="1:14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1"/>
    </row>
    <row r="756" spans="1:14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1"/>
    </row>
    <row r="757" spans="1:14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1"/>
    </row>
    <row r="758" spans="1:14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1"/>
    </row>
    <row r="759" spans="1:14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1"/>
    </row>
    <row r="760" spans="1:14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1"/>
    </row>
    <row r="761" spans="1:14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1"/>
    </row>
    <row r="762" spans="1:14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1"/>
    </row>
    <row r="763" spans="1:14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1"/>
    </row>
    <row r="764" spans="1:1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1"/>
    </row>
    <row r="765" spans="1:14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1"/>
    </row>
    <row r="766" spans="1:14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1"/>
    </row>
    <row r="767" spans="1:14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1"/>
    </row>
    <row r="768" spans="1:14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1"/>
    </row>
    <row r="769" spans="1:14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1"/>
    </row>
    <row r="770" spans="1:14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1"/>
    </row>
    <row r="771" spans="1:14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1"/>
    </row>
    <row r="772" spans="1:14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1"/>
    </row>
    <row r="773" spans="1:14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1"/>
    </row>
    <row r="774" spans="1:1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1"/>
    </row>
    <row r="775" spans="1:14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1"/>
    </row>
    <row r="776" spans="1:14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1"/>
    </row>
    <row r="777" spans="1:14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1"/>
    </row>
    <row r="778" spans="1:14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1"/>
    </row>
    <row r="779" spans="1:14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1"/>
    </row>
    <row r="780" spans="1:14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1"/>
    </row>
    <row r="781" spans="1:14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1"/>
    </row>
    <row r="782" spans="1:14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1"/>
    </row>
    <row r="783" spans="1:14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1"/>
    </row>
    <row r="784" spans="1:1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1"/>
    </row>
    <row r="785" spans="1:14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1"/>
    </row>
    <row r="786" spans="1:14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1"/>
    </row>
    <row r="787" spans="1:14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1"/>
    </row>
    <row r="788" spans="1:14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1"/>
    </row>
    <row r="789" spans="1:14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1"/>
    </row>
    <row r="790" spans="1:14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1"/>
    </row>
    <row r="791" spans="1:14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1"/>
    </row>
    <row r="792" spans="1:14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1"/>
    </row>
    <row r="793" spans="1:14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1"/>
    </row>
    <row r="794" spans="1:1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1"/>
    </row>
    <row r="795" spans="1:14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1"/>
    </row>
    <row r="796" spans="1:14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1"/>
    </row>
    <row r="797" spans="1:14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1"/>
    </row>
    <row r="798" spans="1:14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1"/>
    </row>
    <row r="799" spans="1:14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1"/>
    </row>
    <row r="800" spans="1:14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1"/>
    </row>
    <row r="801" spans="1:14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1"/>
    </row>
    <row r="802" spans="1:14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1"/>
    </row>
    <row r="803" spans="1:14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1"/>
    </row>
    <row r="804" spans="1:1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1"/>
    </row>
    <row r="805" spans="1:14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1"/>
    </row>
    <row r="806" spans="1:14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1"/>
    </row>
    <row r="807" spans="1:14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1"/>
    </row>
    <row r="808" spans="1:14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1"/>
    </row>
    <row r="809" spans="1:14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1"/>
    </row>
    <row r="810" spans="1:14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1"/>
    </row>
    <row r="811" spans="1:14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1"/>
    </row>
    <row r="812" spans="1:14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1"/>
    </row>
    <row r="813" spans="1:14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1"/>
    </row>
    <row r="814" spans="1: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1"/>
    </row>
    <row r="815" spans="1:14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1"/>
    </row>
    <row r="816" spans="1:14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1"/>
    </row>
    <row r="817" spans="1:14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1"/>
    </row>
    <row r="818" spans="1:14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1"/>
    </row>
    <row r="819" spans="1:14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1"/>
    </row>
    <row r="820" spans="1:14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1"/>
    </row>
    <row r="821" spans="1:14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1"/>
    </row>
    <row r="822" spans="1:14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1"/>
    </row>
    <row r="823" spans="1:14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1"/>
    </row>
    <row r="824" spans="1:1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1"/>
    </row>
    <row r="825" spans="1:14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1"/>
    </row>
    <row r="826" spans="1:14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1"/>
    </row>
    <row r="827" spans="1:14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1"/>
    </row>
    <row r="828" spans="1:14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1"/>
    </row>
    <row r="829" spans="1:14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1"/>
    </row>
    <row r="830" spans="1:14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1"/>
    </row>
    <row r="831" spans="1:14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1"/>
    </row>
    <row r="832" spans="1:14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1"/>
    </row>
    <row r="833" spans="1:14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1"/>
    </row>
    <row r="834" spans="1:1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1"/>
    </row>
    <row r="835" spans="1:14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1"/>
    </row>
    <row r="836" spans="1:14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1"/>
    </row>
    <row r="837" spans="1:14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1"/>
    </row>
    <row r="838" spans="1:14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1"/>
    </row>
    <row r="839" spans="1:14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1"/>
    </row>
    <row r="840" spans="1:14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1"/>
    </row>
    <row r="841" spans="1:14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1"/>
    </row>
    <row r="842" spans="1:14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1"/>
    </row>
    <row r="843" spans="1:14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1"/>
    </row>
    <row r="844" spans="1:1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1"/>
    </row>
    <row r="845" spans="1:14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1"/>
    </row>
    <row r="846" spans="1:14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1"/>
    </row>
    <row r="847" spans="1:14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1"/>
    </row>
    <row r="848" spans="1:14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1"/>
    </row>
    <row r="849" spans="1:14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1"/>
    </row>
    <row r="850" spans="1:14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1"/>
    </row>
    <row r="851" spans="1:14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1"/>
    </row>
    <row r="852" spans="1:14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1"/>
    </row>
    <row r="853" spans="1:14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1"/>
    </row>
    <row r="854" spans="1:1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1"/>
    </row>
    <row r="855" spans="1:14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1"/>
    </row>
    <row r="856" spans="1:14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1"/>
    </row>
    <row r="857" spans="1:14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1"/>
    </row>
    <row r="858" spans="1:14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1"/>
    </row>
    <row r="859" spans="1:14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1"/>
    </row>
    <row r="860" spans="1:14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1"/>
    </row>
    <row r="861" spans="1:14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1"/>
    </row>
    <row r="862" spans="1:14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1"/>
    </row>
    <row r="863" spans="1:14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1"/>
    </row>
    <row r="864" spans="1:1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1"/>
    </row>
    <row r="865" spans="1:14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1"/>
    </row>
    <row r="866" spans="1:14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1"/>
    </row>
    <row r="867" spans="1:14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1"/>
    </row>
    <row r="868" spans="1:14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1"/>
    </row>
    <row r="869" spans="1:14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1"/>
    </row>
    <row r="870" spans="1:14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1"/>
    </row>
    <row r="871" spans="1:14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1"/>
    </row>
    <row r="872" spans="1:14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1"/>
    </row>
    <row r="873" spans="1:14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1"/>
    </row>
    <row r="874" spans="1:1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1"/>
    </row>
    <row r="875" spans="1:14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1"/>
    </row>
    <row r="876" spans="1:14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1"/>
    </row>
    <row r="877" spans="1:14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1"/>
    </row>
    <row r="878" spans="1:14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1"/>
    </row>
    <row r="879" spans="1:14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1"/>
    </row>
    <row r="880" spans="1:14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1"/>
    </row>
    <row r="881" spans="1:14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1"/>
    </row>
    <row r="882" spans="1:14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1"/>
    </row>
    <row r="883" spans="1:14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1"/>
    </row>
    <row r="884" spans="1:1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1"/>
    </row>
    <row r="885" spans="1:14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1"/>
    </row>
    <row r="886" spans="1:14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1"/>
    </row>
    <row r="887" spans="1:14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1"/>
    </row>
    <row r="888" spans="1:14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1"/>
    </row>
    <row r="889" spans="1:14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1"/>
    </row>
  </sheetData>
  <mergeCells count="98">
    <mergeCell ref="A327:N327"/>
    <mergeCell ref="L429:M429"/>
    <mergeCell ref="A431:F432"/>
    <mergeCell ref="H439:J442"/>
    <mergeCell ref="L449:M449"/>
    <mergeCell ref="L369:M369"/>
    <mergeCell ref="A371:F372"/>
    <mergeCell ref="H379:J382"/>
    <mergeCell ref="A382:B382"/>
    <mergeCell ref="L389:M389"/>
    <mergeCell ref="L329:M329"/>
    <mergeCell ref="A331:F332"/>
    <mergeCell ref="H339:J342"/>
    <mergeCell ref="A351:F352"/>
    <mergeCell ref="H359:J362"/>
    <mergeCell ref="A362:B362"/>
    <mergeCell ref="A451:F452"/>
    <mergeCell ref="A391:F392"/>
    <mergeCell ref="H399:J402"/>
    <mergeCell ref="L409:M409"/>
    <mergeCell ref="A411:F412"/>
    <mergeCell ref="H419:J422"/>
    <mergeCell ref="L267:M267"/>
    <mergeCell ref="A269:F270"/>
    <mergeCell ref="H277:J280"/>
    <mergeCell ref="L287:M287"/>
    <mergeCell ref="A289:F290"/>
    <mergeCell ref="A229:F230"/>
    <mergeCell ref="H237:J240"/>
    <mergeCell ref="L247:M247"/>
    <mergeCell ref="A249:F250"/>
    <mergeCell ref="H257:J260"/>
    <mergeCell ref="L207:M207"/>
    <mergeCell ref="A209:F210"/>
    <mergeCell ref="H217:J220"/>
    <mergeCell ref="A220:B220"/>
    <mergeCell ref="L227:M227"/>
    <mergeCell ref="H157:J160"/>
    <mergeCell ref="A160:B160"/>
    <mergeCell ref="A189:F190"/>
    <mergeCell ref="H197:J200"/>
    <mergeCell ref="A200:B200"/>
    <mergeCell ref="L128:M128"/>
    <mergeCell ref="A130:F131"/>
    <mergeCell ref="H138:J141"/>
    <mergeCell ref="A141:B141"/>
    <mergeCell ref="A149:F150"/>
    <mergeCell ref="H102:J105"/>
    <mergeCell ref="A105:B105"/>
    <mergeCell ref="L110:M110"/>
    <mergeCell ref="A112:F113"/>
    <mergeCell ref="H120:J123"/>
    <mergeCell ref="A123:B123"/>
    <mergeCell ref="A94:F95"/>
    <mergeCell ref="L42:M42"/>
    <mergeCell ref="A44:F45"/>
    <mergeCell ref="H44:J47"/>
    <mergeCell ref="L56:M56"/>
    <mergeCell ref="A58:F59"/>
    <mergeCell ref="H66:J69"/>
    <mergeCell ref="A69:B69"/>
    <mergeCell ref="L74:M74"/>
    <mergeCell ref="A76:F77"/>
    <mergeCell ref="H84:J87"/>
    <mergeCell ref="A87:B87"/>
    <mergeCell ref="L92:M92"/>
    <mergeCell ref="A54:N54"/>
    <mergeCell ref="L18:M18"/>
    <mergeCell ref="A20:F21"/>
    <mergeCell ref="H20:J23"/>
    <mergeCell ref="A23:B23"/>
    <mergeCell ref="A32:F33"/>
    <mergeCell ref="H32:J35"/>
    <mergeCell ref="A35:B35"/>
    <mergeCell ref="A1:N1"/>
    <mergeCell ref="A2:N2"/>
    <mergeCell ref="L6:M6"/>
    <mergeCell ref="A8:F9"/>
    <mergeCell ref="H8:J11"/>
    <mergeCell ref="A11:B11"/>
    <mergeCell ref="A4:N4"/>
    <mergeCell ref="L167:M167"/>
    <mergeCell ref="A169:F170"/>
    <mergeCell ref="H177:J180"/>
    <mergeCell ref="A180:B180"/>
    <mergeCell ref="L187:M187"/>
    <mergeCell ref="H297:J300"/>
    <mergeCell ref="A300:B300"/>
    <mergeCell ref="L307:M307"/>
    <mergeCell ref="A309:F310"/>
    <mergeCell ref="H317:J320"/>
    <mergeCell ref="A320:B320"/>
    <mergeCell ref="A462:B462"/>
    <mergeCell ref="L469:M469"/>
    <mergeCell ref="A471:F472"/>
    <mergeCell ref="H479:J482"/>
    <mergeCell ref="A482:B482"/>
    <mergeCell ref="H459:J462"/>
  </mergeCells>
  <conditionalFormatting sqref="K49">
    <cfRule type="cellIs" dxfId="321" priority="46" stopIfTrue="1" operator="greaterThanOrEqual">
      <formula>1</formula>
    </cfRule>
  </conditionalFormatting>
  <conditionalFormatting sqref="K344">
    <cfRule type="cellIs" dxfId="320" priority="41" stopIfTrue="1" operator="greaterThanOrEqual">
      <formula>1</formula>
    </cfRule>
  </conditionalFormatting>
  <conditionalFormatting sqref="K202">
    <cfRule type="cellIs" dxfId="319" priority="36" stopIfTrue="1" operator="greaterThanOrEqual">
      <formula>1</formula>
    </cfRule>
  </conditionalFormatting>
  <conditionalFormatting sqref="K24">
    <cfRule type="cellIs" dxfId="318" priority="45" stopIfTrue="1" operator="lessThanOrEqual">
      <formula>1</formula>
    </cfRule>
  </conditionalFormatting>
  <conditionalFormatting sqref="K282">
    <cfRule type="cellIs" dxfId="317" priority="34" stopIfTrue="1" operator="greaterThanOrEqual">
      <formula>1</formula>
    </cfRule>
  </conditionalFormatting>
  <conditionalFormatting sqref="K162">
    <cfRule type="cellIs" dxfId="316" priority="32" stopIfTrue="1" operator="greaterThanOrEqual">
      <formula>1</formula>
    </cfRule>
  </conditionalFormatting>
  <conditionalFormatting sqref="K343">
    <cfRule type="cellIs" dxfId="315" priority="39" stopIfTrue="1" operator="lessThanOrEqual">
      <formula>1</formula>
    </cfRule>
  </conditionalFormatting>
  <conditionalFormatting sqref="K123">
    <cfRule type="cellIs" dxfId="314" priority="28" stopIfTrue="1" operator="lessThanOrEqual">
      <formula>1</formula>
    </cfRule>
  </conditionalFormatting>
  <conditionalFormatting sqref="K143">
    <cfRule type="cellIs" dxfId="313" priority="27" stopIfTrue="1" operator="lessThanOrEqual">
      <formula>1</formula>
    </cfRule>
  </conditionalFormatting>
  <conditionalFormatting sqref="K161">
    <cfRule type="cellIs" dxfId="312" priority="26" stopIfTrue="1" operator="lessThanOrEqual">
      <formula>1</formula>
    </cfRule>
  </conditionalFormatting>
  <conditionalFormatting sqref="K201">
    <cfRule type="cellIs" dxfId="311" priority="25" stopIfTrue="1" operator="lessThanOrEqual">
      <formula>1</formula>
    </cfRule>
  </conditionalFormatting>
  <conditionalFormatting sqref="K181">
    <cfRule type="cellIs" dxfId="310" priority="24" stopIfTrue="1" operator="lessThanOrEqual">
      <formula>1</formula>
    </cfRule>
  </conditionalFormatting>
  <conditionalFormatting sqref="K241">
    <cfRule type="cellIs" dxfId="309" priority="23" stopIfTrue="1" operator="lessThanOrEqual">
      <formula>1</formula>
    </cfRule>
  </conditionalFormatting>
  <conditionalFormatting sqref="K261">
    <cfRule type="cellIs" dxfId="308" priority="22" stopIfTrue="1" operator="lessThanOrEqual">
      <formula>1</formula>
    </cfRule>
  </conditionalFormatting>
  <conditionalFormatting sqref="K301">
    <cfRule type="cellIs" dxfId="307" priority="20" stopIfTrue="1" operator="lessThanOrEqual">
      <formula>1</formula>
    </cfRule>
  </conditionalFormatting>
  <conditionalFormatting sqref="K36">
    <cfRule type="cellIs" dxfId="306" priority="44" stopIfTrue="1" operator="lessThanOrEqual">
      <formula>1</formula>
    </cfRule>
  </conditionalFormatting>
  <conditionalFormatting sqref="K12">
    <cfRule type="cellIs" dxfId="305" priority="43" stopIfTrue="1" operator="lessThanOrEqual">
      <formula>1</formula>
    </cfRule>
  </conditionalFormatting>
  <conditionalFormatting sqref="K48">
    <cfRule type="cellIs" dxfId="304" priority="42" stopIfTrue="1" operator="lessThanOrEqual">
      <formula>1</formula>
    </cfRule>
  </conditionalFormatting>
  <conditionalFormatting sqref="K347">
    <cfRule type="cellIs" dxfId="303" priority="40" stopIfTrue="1" operator="greaterThanOrEqual">
      <formula>0.7</formula>
    </cfRule>
  </conditionalFormatting>
  <conditionalFormatting sqref="K322">
    <cfRule type="cellIs" dxfId="302" priority="29" stopIfTrue="1" operator="greaterThanOrEqual">
      <formula>1</formula>
    </cfRule>
  </conditionalFormatting>
  <conditionalFormatting sqref="M184:M186">
    <cfRule type="cellIs" dxfId="301" priority="38" stopIfTrue="1" operator="greaterThanOrEqual">
      <formula>1</formula>
    </cfRule>
  </conditionalFormatting>
  <conditionalFormatting sqref="K262">
    <cfRule type="cellIs" dxfId="300" priority="35" stopIfTrue="1" operator="greaterThanOrEqual">
      <formula>1</formula>
    </cfRule>
  </conditionalFormatting>
  <conditionalFormatting sqref="K142">
    <cfRule type="cellIs" dxfId="299" priority="33" stopIfTrue="1" operator="lessThanOrEqual">
      <formula>1</formula>
    </cfRule>
  </conditionalFormatting>
  <conditionalFormatting sqref="K87">
    <cfRule type="cellIs" dxfId="298" priority="31" stopIfTrue="1" operator="lessThanOrEqual">
      <formula>1</formula>
    </cfRule>
  </conditionalFormatting>
  <conditionalFormatting sqref="K221">
    <cfRule type="cellIs" dxfId="297" priority="17" stopIfTrue="1" operator="lessThanOrEqual">
      <formula>1</formula>
    </cfRule>
  </conditionalFormatting>
  <conditionalFormatting sqref="E243">
    <cfRule type="cellIs" dxfId="296" priority="37" stopIfTrue="1" operator="lessThanOrEqual">
      <formula>0.1</formula>
    </cfRule>
  </conditionalFormatting>
  <conditionalFormatting sqref="K302">
    <cfRule type="cellIs" dxfId="295" priority="30" stopIfTrue="1" operator="greaterThanOrEqual">
      <formula>1</formula>
    </cfRule>
  </conditionalFormatting>
  <conditionalFormatting sqref="K383">
    <cfRule type="cellIs" dxfId="294" priority="8" stopIfTrue="1" operator="lessThanOrEqual">
      <formula>1</formula>
    </cfRule>
  </conditionalFormatting>
  <conditionalFormatting sqref="K281">
    <cfRule type="cellIs" dxfId="293" priority="21" stopIfTrue="1" operator="lessThanOrEqual">
      <formula>1</formula>
    </cfRule>
  </conditionalFormatting>
  <conditionalFormatting sqref="K321">
    <cfRule type="cellIs" dxfId="292" priority="19" stopIfTrue="1" operator="lessThanOrEqual">
      <formula>1</formula>
    </cfRule>
  </conditionalFormatting>
  <conditionalFormatting sqref="K222">
    <cfRule type="cellIs" dxfId="291" priority="18" stopIfTrue="1" operator="greaterThanOrEqual">
      <formula>1</formula>
    </cfRule>
  </conditionalFormatting>
  <conditionalFormatting sqref="E405">
    <cfRule type="cellIs" dxfId="290" priority="15" stopIfTrue="1" operator="lessThanOrEqual">
      <formula>0.1</formula>
    </cfRule>
  </conditionalFormatting>
  <conditionalFormatting sqref="M386:M388">
    <cfRule type="cellIs" dxfId="289" priority="16" stopIfTrue="1" operator="greaterThanOrEqual">
      <formula>1</formula>
    </cfRule>
  </conditionalFormatting>
  <conditionalFormatting sqref="K424">
    <cfRule type="cellIs" dxfId="288" priority="14" stopIfTrue="1" operator="greaterThanOrEqual">
      <formula>1</formula>
    </cfRule>
  </conditionalFormatting>
  <conditionalFormatting sqref="K444">
    <cfRule type="cellIs" dxfId="287" priority="13" stopIfTrue="1" operator="greaterThanOrEqual">
      <formula>1</formula>
    </cfRule>
  </conditionalFormatting>
  <conditionalFormatting sqref="K364">
    <cfRule type="cellIs" dxfId="286" priority="12" stopIfTrue="1" operator="greaterThanOrEqual">
      <formula>1</formula>
    </cfRule>
  </conditionalFormatting>
  <conditionalFormatting sqref="K464">
    <cfRule type="cellIs" dxfId="285" priority="11" stopIfTrue="1" operator="greaterThanOrEqual">
      <formula>1</formula>
    </cfRule>
  </conditionalFormatting>
  <conditionalFormatting sqref="K484">
    <cfRule type="cellIs" dxfId="284" priority="10" stopIfTrue="1" operator="greaterThanOrEqual">
      <formula>1</formula>
    </cfRule>
  </conditionalFormatting>
  <conditionalFormatting sqref="K363">
    <cfRule type="cellIs" dxfId="283" priority="9" stopIfTrue="1" operator="lessThanOrEqual">
      <formula>1</formula>
    </cfRule>
  </conditionalFormatting>
  <conditionalFormatting sqref="K403">
    <cfRule type="cellIs" dxfId="282" priority="7" stopIfTrue="1" operator="lessThanOrEqual">
      <formula>1</formula>
    </cfRule>
  </conditionalFormatting>
  <conditionalFormatting sqref="K423">
    <cfRule type="cellIs" dxfId="281" priority="6" stopIfTrue="1" operator="lessThanOrEqual">
      <formula>1</formula>
    </cfRule>
  </conditionalFormatting>
  <conditionalFormatting sqref="K443">
    <cfRule type="cellIs" dxfId="280" priority="5" stopIfTrue="1" operator="lessThanOrEqual">
      <formula>1</formula>
    </cfRule>
  </conditionalFormatting>
  <conditionalFormatting sqref="K463">
    <cfRule type="cellIs" dxfId="279" priority="4" stopIfTrue="1" operator="lessThanOrEqual">
      <formula>1</formula>
    </cfRule>
  </conditionalFormatting>
  <conditionalFormatting sqref="K483">
    <cfRule type="cellIs" dxfId="278" priority="3" stopIfTrue="1" operator="lessThanOrEqual">
      <formula>1</formula>
    </cfRule>
  </conditionalFormatting>
  <conditionalFormatting sqref="K105">
    <cfRule type="cellIs" dxfId="277" priority="2" stopIfTrue="1" operator="lessThanOrEqual">
      <formula>1</formula>
    </cfRule>
  </conditionalFormatting>
  <conditionalFormatting sqref="K69">
    <cfRule type="cellIs" dxfId="276" priority="1" stopIfTrue="1" operator="lessThanOrEqual">
      <formula>1</formula>
    </cfRule>
  </conditionalFormatting>
  <pageMargins left="0.25" right="0.25" top="0.75" bottom="0.75" header="0.3" footer="0.3"/>
  <pageSetup scale="52" fitToHeight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8727246401F654080EB04D3587AA69D" ma:contentTypeVersion="1" ma:contentTypeDescription="Crear nuevo documento." ma:contentTypeScope="" ma:versionID="3f846af0f952eaab8d9911461f74e4d0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0b85dce115edaa5d1911cb96bd2a3993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Fecha de inicio programada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Fecha de finalización programada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256EB70-9A19-4A62-A738-BB99E25E69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554FDDF-2E1D-48FE-9EAC-46F88A4B9B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DDAE6A-F90B-45F5-AE65-16D4769EE42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14</vt:i4>
      </vt:variant>
    </vt:vector>
  </HeadingPairs>
  <TitlesOfParts>
    <vt:vector size="29" baseType="lpstr">
      <vt:lpstr>TABLERO</vt:lpstr>
      <vt:lpstr>Anexo 5</vt:lpstr>
      <vt:lpstr>ENERO</vt:lpstr>
      <vt:lpstr>FEB</vt:lpstr>
      <vt:lpstr>MAR</vt:lpstr>
      <vt:lpstr>ABR</vt:lpstr>
      <vt:lpstr>MAY</vt:lpstr>
      <vt:lpstr>JUN</vt:lpstr>
      <vt:lpstr>JUL</vt:lpstr>
      <vt:lpstr>AGO</vt:lpstr>
      <vt:lpstr>SEP</vt:lpstr>
      <vt:lpstr>OCT</vt:lpstr>
      <vt:lpstr>NOV</vt:lpstr>
      <vt:lpstr>DIC</vt:lpstr>
      <vt:lpstr>Catálogo</vt:lpstr>
      <vt:lpstr>ABR!Área_de_impresión</vt:lpstr>
      <vt:lpstr>AGO!Área_de_impresión</vt:lpstr>
      <vt:lpstr>'Anexo 5'!Área_de_impresión</vt:lpstr>
      <vt:lpstr>DIC!Área_de_impresión</vt:lpstr>
      <vt:lpstr>ENERO!Área_de_impresión</vt:lpstr>
      <vt:lpstr>FEB!Área_de_impresión</vt:lpstr>
      <vt:lpstr>JUL!Área_de_impresión</vt:lpstr>
      <vt:lpstr>JUN!Área_de_impresión</vt:lpstr>
      <vt:lpstr>MAR!Área_de_impresión</vt:lpstr>
      <vt:lpstr>MAY!Área_de_impresión</vt:lpstr>
      <vt:lpstr>NOV!Área_de_impresión</vt:lpstr>
      <vt:lpstr>OCT!Área_de_impresión</vt:lpstr>
      <vt:lpstr>SEP!Área_de_impresión</vt:lpstr>
      <vt:lpstr>TABLERO!Área_de_impresión</vt:lpstr>
    </vt:vector>
  </TitlesOfParts>
  <Company>BANSEFI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DIRECCION DE PROYECTOS</dc:creator>
  <cp:lastModifiedBy>Natasha GO</cp:lastModifiedBy>
  <cp:lastPrinted>2021-08-09T23:57:55Z</cp:lastPrinted>
  <dcterms:created xsi:type="dcterms:W3CDTF">2003-03-14T14:46:19Z</dcterms:created>
  <dcterms:modified xsi:type="dcterms:W3CDTF">2021-08-17T19:19:05Z</dcterms:modified>
</cp:coreProperties>
</file>