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hhsvicgovau.sharepoint.com/sites/SocialHousingReformBranch-DHHS-GRP/Shared Documents/General/Outcomes and Insights/Rental Report/Quarterly Rental Report - Swinburne/March 2024/"/>
    </mc:Choice>
  </mc:AlternateContent>
  <xr:revisionPtr revIDLastSave="38" documentId="13_ncr:1_{170A9462-5145-439B-BAF2-A29E52901F3D}" xr6:coauthVersionLast="47" xr6:coauthVersionMax="47" xr10:uidLastSave="{1134C96F-CA23-43DE-B9AC-4852540EBC6E}"/>
  <bookViews>
    <workbookView xWindow="-110" yWindow="-110" windowWidth="19420" windowHeight="11620" tabRatio="804" xr2:uid="{00000000-000D-0000-FFFF-FFFF00000000}"/>
  </bookViews>
  <sheets>
    <sheet name="Contents" sheetId="93" r:id="rId1"/>
    <sheet name="Front page" sheetId="1" r:id="rId2"/>
    <sheet name="Figure 1" sheetId="107" r:id="rId3"/>
    <sheet name="Table 1" sheetId="6" r:id="rId4"/>
    <sheet name="Table 2" sheetId="67" r:id="rId5"/>
    <sheet name="Table 3" sheetId="3" r:id="rId6"/>
    <sheet name="Figure 2" sheetId="94" r:id="rId7"/>
    <sheet name="Figure 3" sheetId="95" r:id="rId8"/>
    <sheet name="Table 4" sheetId="102" r:id="rId9"/>
    <sheet name="Table 5" sheetId="75" r:id="rId10"/>
    <sheet name="Table 6" sheetId="76" r:id="rId11"/>
    <sheet name="Figure 4" sheetId="103" r:id="rId12"/>
    <sheet name="Figure 5a" sheetId="100" r:id="rId13"/>
    <sheet name="Figure 5b" sheetId="101" r:id="rId14"/>
    <sheet name="Table 7" sheetId="80" r:id="rId15"/>
    <sheet name="Table 8" sheetId="99" r:id="rId16"/>
    <sheet name="Figure 6" sheetId="114" r:id="rId17"/>
    <sheet name="Figure 7" sheetId="105" r:id="rId18"/>
    <sheet name="Figure 8" sheetId="106" r:id="rId19"/>
    <sheet name="Table 9" sheetId="85" r:id="rId20"/>
    <sheet name="Table 10" sheetId="117" r:id="rId21"/>
    <sheet name="Table 11" sheetId="111" r:id="rId22"/>
    <sheet name="Figure 9a" sheetId="97" r:id="rId23"/>
    <sheet name="Figure 9b" sheetId="98" r:id="rId24"/>
    <sheet name="Table 12" sheetId="113" r:id="rId25"/>
    <sheet name="Table 13" sheetId="69" r:id="rId26"/>
    <sheet name="Table 14" sheetId="88" r:id="rId27"/>
    <sheet name="Table 15" sheetId="109" r:id="rId28"/>
    <sheet name="Fig 1 source" sheetId="55" r:id="rId29"/>
    <sheet name="Fig 4 source" sheetId="59" r:id="rId30"/>
    <sheet name="Fig 6 source" sheetId="8" r:id="rId31"/>
    <sheet name="Fig 7 source" sheetId="119" r:id="rId32"/>
    <sheet name="Fig 8 source" sheetId="118" r:id="rId33"/>
    <sheet name="Chart1" sheetId="89" state="hidden" r:id="rId34"/>
  </sheets>
  <externalReferences>
    <externalReference r:id="rId35"/>
    <externalReference r:id="rId36"/>
  </externalReferences>
  <definedNames>
    <definedName name="_xlnm._FilterDatabase" localSheetId="24" hidden="1">'Table 12'!$A$3:$AS$162</definedName>
    <definedName name="_xlnm._FilterDatabase" localSheetId="26" hidden="1">'Table 14'!$A$4:$V$84</definedName>
    <definedName name="_xlnm._FilterDatabase" localSheetId="27" hidden="1">'Table 15'!$A$3:$AF$83</definedName>
    <definedName name="A592366W">[1]Data1!$B$1:$B$10,[1]Data1!$B$11:$B$98</definedName>
    <definedName name="A592666X">[1]Data1!$C$1:$C$10,[1]Data1!$C$11:$C$98</definedName>
    <definedName name="A593266F">[1]Data1!$E$1:$E$10,[1]Data1!$E$11:$E$98</definedName>
    <definedName name="A593566J">[1]Data1!$F$1:$F$10,[1]Data1!$F$11:$F$98</definedName>
    <definedName name="A594166R">[1]Data1!$H$1:$H$10,[1]Data1!$H$11:$H$98</definedName>
    <definedName name="A594466T">[1]Data1!$I$1:$I$10,[1]Data1!$I$11:$I$98</definedName>
    <definedName name="A595366A">[1]Data1!$D$1:$D$10,[1]Data1!$D$11:$D$98</definedName>
    <definedName name="A596266K">[1]Data1!$G$1:$G$10,[1]Data1!$G$11:$G$98</definedName>
    <definedName name="A597166V">[1]Data1!$J$1:$J$10,[1]Data1!$J$11:$J$98</definedName>
    <definedName name="black" localSheetId="7">'[2]Flat File'!#REF!</definedName>
    <definedName name="black" localSheetId="13">'[2]Flat File'!#REF!</definedName>
    <definedName name="black" localSheetId="23">'[2]Flat File'!#REF!</definedName>
    <definedName name="black" localSheetId="8">'[2]Flat File'!#REF!</definedName>
    <definedName name="black" localSheetId="15">'[2]Flat File'!#REF!</definedName>
    <definedName name="black">'[2]Flat File'!#REF!</definedName>
    <definedName name="Date_Range">[1]Data1!$A$2:$A$10,[1]Data1!$A$11:$A$98</definedName>
    <definedName name="_xlnm.Print_Area" localSheetId="0">Contents!$A$3:$B$30</definedName>
    <definedName name="_xlnm.Print_Area" localSheetId="2">'Figure 1'!$A$1:$K$38</definedName>
    <definedName name="_xlnm.Print_Area" localSheetId="1">'Front page'!$A$1:$G$5</definedName>
    <definedName name="_xlnm.Print_Area" localSheetId="3">'Table 1'!$A$1:$E$7</definedName>
    <definedName name="_xlnm.Print_Area" localSheetId="20">'Table 10'!$A$2:$B$13</definedName>
    <definedName name="_xlnm.Print_Area" localSheetId="25">'Table 13'!#REF!</definedName>
    <definedName name="_xlnm.Print_Area" localSheetId="4">'Table 2'!$A$1:$D$19</definedName>
    <definedName name="_xlnm.Print_Area" localSheetId="8">'Table 4'!$A$1:$C$5</definedName>
    <definedName name="_xlnm.Print_Area" localSheetId="9">'Table 5'!$A$1:$D$5</definedName>
    <definedName name="_xlnm.Print_Area" localSheetId="10">'Table 6'!$A$1:$D$19</definedName>
    <definedName name="_xlnm.Print_Area" localSheetId="19">'Table 9'!$A$2:$G$13</definedName>
    <definedName name="_xlnm.Print_Titles" localSheetId="25">'Table 13'!#REF!</definedName>
    <definedName name="red" localSheetId="0">'[2]Flat File'!#REF!</definedName>
    <definedName name="red" localSheetId="7">'[2]Flat File'!#REF!</definedName>
    <definedName name="red" localSheetId="13">'[2]Flat File'!#REF!</definedName>
    <definedName name="red" localSheetId="23">'[2]Flat File'!#REF!</definedName>
    <definedName name="red" localSheetId="8">'[2]Flat File'!#REF!</definedName>
    <definedName name="red" localSheetId="15">'[2]Flat File'!#REF!</definedName>
    <definedName name="red">'[2]Flat File'!#REF!</definedName>
    <definedName name="Table81" localSheetId="8">'[2]Flat File'!#REF!</definedName>
    <definedName name="Table81">'[2]Flat File'!#REF!</definedName>
    <definedName name="xx" localSheetId="8">'[2]Flat File'!#REF!</definedName>
    <definedName name="xx">'[2]Flat File'!#REF!</definedName>
    <definedName name="xxx" localSheetId="8">'[2]Flat File'!#REF!</definedName>
    <definedName name="xxx">'[2]Flat File'!#REF!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8" l="1"/>
  <c r="B25" i="8"/>
  <c r="E296" i="119" l="1"/>
  <c r="E297" i="119"/>
  <c r="E298" i="119"/>
  <c r="B296" i="119"/>
  <c r="B297" i="119"/>
  <c r="B298" i="119"/>
  <c r="H103" i="59" l="1"/>
  <c r="H100" i="59"/>
  <c r="H101" i="59"/>
  <c r="H102" i="59"/>
  <c r="H104" i="59"/>
  <c r="K100" i="59"/>
  <c r="K101" i="59"/>
  <c r="K102" i="59"/>
  <c r="K103" i="59"/>
  <c r="K104" i="59"/>
  <c r="L102" i="59"/>
  <c r="L103" i="59"/>
  <c r="L104" i="59"/>
  <c r="L100" i="59"/>
  <c r="L101" i="59"/>
  <c r="C104" i="59"/>
  <c r="F97" i="55" l="1"/>
  <c r="F96" i="55" s="1"/>
  <c r="F95" i="55" s="1"/>
  <c r="F94" i="55" s="1"/>
  <c r="F93" i="55" s="1"/>
  <c r="F92" i="55" s="1"/>
  <c r="F91" i="55" s="1"/>
  <c r="E97" i="55"/>
  <c r="E96" i="55" s="1"/>
  <c r="E95" i="55" s="1"/>
  <c r="E94" i="55" s="1"/>
  <c r="E93" i="55" s="1"/>
  <c r="E92" i="55" s="1"/>
  <c r="E91" i="55" s="1"/>
  <c r="E293" i="119" l="1"/>
  <c r="E294" i="119"/>
  <c r="E295" i="119"/>
  <c r="B293" i="119"/>
  <c r="B294" i="119"/>
  <c r="B295" i="119"/>
  <c r="K96" i="59" l="1"/>
  <c r="K97" i="59"/>
  <c r="K98" i="59"/>
  <c r="K99" i="59"/>
  <c r="H95" i="59"/>
  <c r="H96" i="59"/>
  <c r="H97" i="59"/>
  <c r="H98" i="59"/>
  <c r="H99" i="59"/>
  <c r="C103" i="59"/>
  <c r="C102" i="59" l="1"/>
  <c r="C101" i="59"/>
  <c r="E289" i="119" l="1"/>
  <c r="E290" i="119"/>
  <c r="E291" i="119"/>
  <c r="E292" i="119"/>
  <c r="B290" i="119"/>
  <c r="B291" i="119"/>
  <c r="B292" i="119"/>
  <c r="E90" i="55" l="1"/>
  <c r="E89" i="55" s="1"/>
  <c r="F90" i="55"/>
  <c r="F89" i="55" s="1"/>
  <c r="E287" i="119"/>
  <c r="E288" i="119"/>
  <c r="B287" i="119"/>
  <c r="B288" i="119"/>
  <c r="B289" i="119"/>
  <c r="L96" i="59" l="1"/>
  <c r="L97" i="59"/>
  <c r="L98" i="59"/>
  <c r="L99" i="59"/>
  <c r="H94" i="59"/>
  <c r="C99" i="59"/>
  <c r="C100" i="59"/>
  <c r="E284" i="119" l="1"/>
  <c r="E285" i="119"/>
  <c r="E286" i="119"/>
  <c r="B284" i="119"/>
  <c r="B285" i="119"/>
  <c r="B286" i="119"/>
  <c r="E88" i="55" l="1"/>
  <c r="F88" i="55"/>
  <c r="E276" i="119" l="1"/>
  <c r="E277" i="119"/>
  <c r="E278" i="119"/>
  <c r="E279" i="119"/>
  <c r="E280" i="119"/>
  <c r="E281" i="119"/>
  <c r="E282" i="119"/>
  <c r="E283" i="119"/>
  <c r="B276" i="119"/>
  <c r="B277" i="119"/>
  <c r="B278" i="119"/>
  <c r="B279" i="119"/>
  <c r="B280" i="119"/>
  <c r="B281" i="119"/>
  <c r="B282" i="119"/>
  <c r="B283" i="119"/>
  <c r="C95" i="59" l="1"/>
  <c r="C96" i="59"/>
  <c r="C97" i="59"/>
  <c r="C98" i="59"/>
  <c r="L11" i="59" l="1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63" i="59"/>
  <c r="L64" i="59"/>
  <c r="L65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L95" i="59"/>
  <c r="L10" i="59"/>
  <c r="K95" i="59" l="1"/>
  <c r="E274" i="119" l="1"/>
  <c r="E275" i="119"/>
  <c r="B274" i="119"/>
  <c r="B275" i="119"/>
  <c r="S83" i="109" l="1"/>
  <c r="R82" i="109"/>
  <c r="S82" i="109"/>
  <c r="R81" i="109"/>
  <c r="S81" i="109"/>
  <c r="R80" i="109"/>
  <c r="S80" i="109"/>
  <c r="R79" i="109"/>
  <c r="S79" i="109"/>
  <c r="R78" i="109"/>
  <c r="S78" i="109"/>
  <c r="R77" i="109"/>
  <c r="S77" i="109"/>
  <c r="R76" i="109"/>
  <c r="S76" i="109"/>
  <c r="R75" i="109"/>
  <c r="S75" i="109"/>
  <c r="R74" i="109"/>
  <c r="S74" i="109"/>
  <c r="R73" i="109"/>
  <c r="S73" i="109"/>
  <c r="R72" i="109"/>
  <c r="S72" i="109"/>
  <c r="R71" i="109"/>
  <c r="S71" i="109"/>
  <c r="R70" i="109"/>
  <c r="S70" i="109"/>
  <c r="R69" i="109"/>
  <c r="S69" i="109"/>
  <c r="R68" i="109"/>
  <c r="S68" i="109"/>
  <c r="R67" i="109"/>
  <c r="S67" i="109"/>
  <c r="R66" i="109"/>
  <c r="S66" i="109"/>
  <c r="R65" i="109"/>
  <c r="S65" i="109"/>
  <c r="R64" i="109"/>
  <c r="S64" i="109"/>
  <c r="R63" i="109"/>
  <c r="S63" i="109"/>
  <c r="R62" i="109"/>
  <c r="S62" i="109"/>
  <c r="R61" i="109"/>
  <c r="S61" i="109"/>
  <c r="R60" i="109"/>
  <c r="S60" i="109"/>
  <c r="R59" i="109"/>
  <c r="S59" i="109"/>
  <c r="R58" i="109"/>
  <c r="S58" i="109"/>
  <c r="R57" i="109"/>
  <c r="S57" i="109"/>
  <c r="R56" i="109"/>
  <c r="S56" i="109"/>
  <c r="R55" i="109"/>
  <c r="S55" i="109"/>
  <c r="R54" i="109"/>
  <c r="S54" i="109"/>
  <c r="R53" i="109"/>
  <c r="S53" i="109"/>
  <c r="R52" i="109"/>
  <c r="S52" i="109"/>
  <c r="R51" i="109"/>
  <c r="S51" i="109"/>
  <c r="R50" i="109"/>
  <c r="S50" i="109"/>
  <c r="R49" i="109"/>
  <c r="S49" i="109"/>
  <c r="R48" i="109"/>
  <c r="S48" i="109"/>
  <c r="R47" i="109"/>
  <c r="S47" i="109"/>
  <c r="R46" i="109"/>
  <c r="S46" i="109"/>
  <c r="R45" i="109"/>
  <c r="S45" i="109"/>
  <c r="R44" i="109"/>
  <c r="S44" i="109"/>
  <c r="R43" i="109"/>
  <c r="S43" i="109"/>
  <c r="R42" i="109"/>
  <c r="R41" i="109"/>
  <c r="R40" i="109"/>
  <c r="S40" i="109"/>
  <c r="R39" i="109"/>
  <c r="S39" i="109"/>
  <c r="R38" i="109"/>
  <c r="S38" i="109"/>
  <c r="R37" i="109"/>
  <c r="S37" i="109"/>
  <c r="R36" i="109"/>
  <c r="S36" i="109"/>
  <c r="R35" i="109"/>
  <c r="S35" i="109"/>
  <c r="R34" i="109"/>
  <c r="R33" i="109"/>
  <c r="R32" i="109"/>
  <c r="S32" i="109"/>
  <c r="R31" i="109"/>
  <c r="S31" i="109"/>
  <c r="R30" i="109"/>
  <c r="S30" i="109"/>
  <c r="R29" i="109"/>
  <c r="S29" i="109"/>
  <c r="R28" i="109"/>
  <c r="S28" i="109"/>
  <c r="R27" i="109"/>
  <c r="S27" i="109"/>
  <c r="R26" i="109"/>
  <c r="R25" i="109"/>
  <c r="R24" i="109"/>
  <c r="S24" i="109"/>
  <c r="R23" i="109"/>
  <c r="S23" i="109"/>
  <c r="R22" i="109"/>
  <c r="S22" i="109"/>
  <c r="R21" i="109"/>
  <c r="S21" i="109"/>
  <c r="R20" i="109"/>
  <c r="S20" i="109"/>
  <c r="R19" i="109"/>
  <c r="S19" i="109"/>
  <c r="R18" i="109"/>
  <c r="R17" i="109"/>
  <c r="R16" i="109"/>
  <c r="S16" i="109"/>
  <c r="R15" i="109"/>
  <c r="S15" i="109"/>
  <c r="R14" i="109"/>
  <c r="S14" i="109"/>
  <c r="R13" i="109"/>
  <c r="S13" i="109"/>
  <c r="R12" i="109"/>
  <c r="S12" i="109"/>
  <c r="R11" i="109"/>
  <c r="S11" i="109"/>
  <c r="R10" i="109"/>
  <c r="R9" i="109"/>
  <c r="R8" i="109"/>
  <c r="S8" i="109"/>
  <c r="R7" i="109"/>
  <c r="S7" i="109"/>
  <c r="R6" i="109"/>
  <c r="S6" i="109"/>
  <c r="R5" i="109"/>
  <c r="S5" i="109"/>
  <c r="R4" i="109"/>
  <c r="S4" i="109"/>
  <c r="S9" i="109" l="1"/>
  <c r="S10" i="109"/>
  <c r="S17" i="109"/>
  <c r="S41" i="109"/>
  <c r="S42" i="109"/>
  <c r="S33" i="109"/>
  <c r="S34" i="109"/>
  <c r="S18" i="109"/>
  <c r="R83" i="109"/>
  <c r="S25" i="109"/>
  <c r="S26" i="109"/>
  <c r="E273" i="119" l="1"/>
  <c r="B273" i="119"/>
  <c r="E272" i="119"/>
  <c r="B272" i="119"/>
  <c r="E271" i="119"/>
  <c r="B271" i="119"/>
  <c r="E270" i="119"/>
  <c r="B270" i="119"/>
  <c r="E269" i="119"/>
  <c r="B269" i="119"/>
  <c r="E268" i="119"/>
  <c r="B268" i="119"/>
  <c r="E267" i="119"/>
  <c r="B267" i="119"/>
  <c r="E266" i="119"/>
  <c r="B266" i="119"/>
  <c r="E265" i="119"/>
  <c r="B265" i="119"/>
  <c r="E264" i="119"/>
  <c r="B264" i="119"/>
  <c r="E263" i="119"/>
  <c r="B263" i="119"/>
  <c r="E262" i="119"/>
  <c r="B262" i="119"/>
  <c r="E261" i="119"/>
  <c r="B261" i="119"/>
  <c r="E260" i="119"/>
  <c r="B260" i="119"/>
  <c r="E259" i="119"/>
  <c r="B259" i="119"/>
  <c r="E258" i="119"/>
  <c r="B258" i="119"/>
  <c r="E257" i="119"/>
  <c r="B257" i="119"/>
  <c r="E256" i="119"/>
  <c r="B256" i="119"/>
  <c r="E255" i="119"/>
  <c r="B255" i="119"/>
  <c r="E254" i="119"/>
  <c r="B254" i="119"/>
  <c r="E253" i="119"/>
  <c r="B253" i="119"/>
  <c r="E252" i="119"/>
  <c r="B252" i="119"/>
  <c r="E251" i="119"/>
  <c r="B251" i="119"/>
  <c r="E250" i="119"/>
  <c r="B250" i="119"/>
  <c r="E249" i="119"/>
  <c r="B249" i="119"/>
  <c r="E248" i="119"/>
  <c r="B248" i="119"/>
  <c r="E247" i="119"/>
  <c r="B247" i="119"/>
  <c r="E246" i="119"/>
  <c r="B246" i="119"/>
  <c r="E245" i="119"/>
  <c r="B245" i="119"/>
  <c r="E244" i="119"/>
  <c r="B244" i="119"/>
  <c r="E243" i="119"/>
  <c r="B243" i="119"/>
  <c r="E242" i="119"/>
  <c r="B242" i="119"/>
  <c r="E241" i="119"/>
  <c r="B241" i="119"/>
  <c r="E240" i="119"/>
  <c r="B240" i="119"/>
  <c r="E239" i="119"/>
  <c r="B239" i="119"/>
  <c r="E238" i="119"/>
  <c r="B238" i="119"/>
  <c r="E237" i="119"/>
  <c r="B237" i="119"/>
  <c r="E236" i="119"/>
  <c r="B236" i="119"/>
  <c r="E235" i="119"/>
  <c r="B235" i="119"/>
  <c r="E234" i="119"/>
  <c r="B234" i="119"/>
  <c r="E233" i="119"/>
  <c r="B233" i="119"/>
  <c r="E232" i="119"/>
  <c r="B232" i="119"/>
  <c r="E231" i="119"/>
  <c r="B231" i="119"/>
  <c r="E230" i="119"/>
  <c r="B230" i="119"/>
  <c r="E229" i="119"/>
  <c r="B229" i="119"/>
  <c r="E228" i="119"/>
  <c r="B228" i="119"/>
  <c r="E227" i="119"/>
  <c r="B227" i="119"/>
  <c r="E226" i="119"/>
  <c r="B226" i="119"/>
  <c r="E225" i="119"/>
  <c r="B225" i="119"/>
  <c r="E224" i="119"/>
  <c r="B224" i="119"/>
  <c r="E223" i="119"/>
  <c r="B223" i="119"/>
  <c r="E222" i="119"/>
  <c r="B222" i="119"/>
  <c r="E221" i="119"/>
  <c r="B221" i="119"/>
  <c r="E220" i="119"/>
  <c r="B220" i="119"/>
  <c r="E219" i="119"/>
  <c r="B219" i="119"/>
  <c r="E218" i="119"/>
  <c r="B218" i="119"/>
  <c r="E217" i="119"/>
  <c r="B217" i="119"/>
  <c r="E216" i="119"/>
  <c r="B216" i="119"/>
  <c r="E215" i="119"/>
  <c r="B215" i="119"/>
  <c r="E214" i="119"/>
  <c r="B214" i="119"/>
  <c r="E213" i="119"/>
  <c r="B213" i="119"/>
  <c r="E212" i="119"/>
  <c r="B212" i="119"/>
  <c r="E211" i="119"/>
  <c r="B211" i="119"/>
  <c r="E210" i="119"/>
  <c r="B210" i="119"/>
  <c r="E209" i="119"/>
  <c r="B209" i="119"/>
  <c r="E208" i="119"/>
  <c r="B208" i="119"/>
  <c r="E207" i="119"/>
  <c r="B207" i="119"/>
  <c r="E206" i="119"/>
  <c r="B206" i="119"/>
  <c r="E205" i="119"/>
  <c r="B205" i="119"/>
  <c r="E204" i="119"/>
  <c r="B204" i="119"/>
  <c r="E203" i="119"/>
  <c r="B203" i="119"/>
  <c r="E202" i="119"/>
  <c r="B202" i="119"/>
  <c r="E201" i="119"/>
  <c r="B201" i="119"/>
  <c r="E200" i="119"/>
  <c r="B200" i="119"/>
  <c r="E199" i="119"/>
  <c r="B199" i="119"/>
  <c r="E198" i="119"/>
  <c r="B198" i="119"/>
  <c r="E197" i="119"/>
  <c r="B197" i="119"/>
  <c r="E196" i="119"/>
  <c r="B196" i="119"/>
  <c r="E195" i="119"/>
  <c r="B195" i="119"/>
  <c r="E194" i="119"/>
  <c r="B194" i="119"/>
  <c r="E193" i="119"/>
  <c r="B193" i="119"/>
  <c r="E192" i="119"/>
  <c r="B192" i="119"/>
  <c r="E191" i="119"/>
  <c r="B191" i="119"/>
  <c r="E190" i="119"/>
  <c r="B190" i="119"/>
  <c r="E189" i="119"/>
  <c r="B189" i="119"/>
  <c r="E188" i="119"/>
  <c r="B188" i="119"/>
  <c r="E187" i="119"/>
  <c r="B187" i="119"/>
  <c r="E186" i="119"/>
  <c r="B186" i="119"/>
  <c r="E185" i="119"/>
  <c r="B185" i="119"/>
  <c r="E184" i="119"/>
  <c r="B184" i="119"/>
  <c r="E183" i="119"/>
  <c r="B183" i="119"/>
  <c r="E182" i="119"/>
  <c r="B182" i="119"/>
  <c r="E181" i="119"/>
  <c r="B181" i="119"/>
  <c r="E180" i="119"/>
  <c r="B180" i="119"/>
  <c r="E179" i="119"/>
  <c r="B179" i="119"/>
  <c r="E178" i="119"/>
  <c r="B178" i="119"/>
  <c r="E177" i="119"/>
  <c r="B177" i="119"/>
  <c r="E176" i="119"/>
  <c r="B176" i="119"/>
  <c r="E175" i="119"/>
  <c r="B175" i="119"/>
  <c r="E174" i="119"/>
  <c r="B174" i="119"/>
  <c r="E173" i="119"/>
  <c r="B173" i="119"/>
  <c r="E172" i="119"/>
  <c r="B172" i="119"/>
  <c r="E171" i="119"/>
  <c r="B171" i="119"/>
  <c r="E170" i="119"/>
  <c r="B170" i="119"/>
  <c r="E169" i="119"/>
  <c r="B169" i="119"/>
  <c r="E168" i="119"/>
  <c r="B168" i="119"/>
  <c r="E167" i="119"/>
  <c r="B167" i="119"/>
  <c r="E166" i="119"/>
  <c r="B166" i="119"/>
  <c r="E165" i="119"/>
  <c r="B165" i="119"/>
  <c r="E164" i="119"/>
  <c r="B164" i="119"/>
  <c r="E163" i="119"/>
  <c r="B163" i="119"/>
  <c r="E162" i="119"/>
  <c r="B162" i="119"/>
  <c r="E161" i="119"/>
  <c r="B161" i="119"/>
  <c r="E160" i="119"/>
  <c r="B160" i="119"/>
  <c r="E159" i="119"/>
  <c r="B159" i="119"/>
  <c r="E158" i="119"/>
  <c r="B158" i="119"/>
  <c r="E157" i="119"/>
  <c r="B157" i="119"/>
  <c r="E156" i="119"/>
  <c r="B156" i="119"/>
  <c r="E155" i="119"/>
  <c r="B155" i="119"/>
  <c r="E154" i="119"/>
  <c r="B154" i="119"/>
  <c r="E153" i="119"/>
  <c r="B153" i="119"/>
  <c r="E152" i="119"/>
  <c r="B152" i="119"/>
  <c r="E151" i="119"/>
  <c r="B151" i="119"/>
  <c r="E150" i="119"/>
  <c r="B150" i="119"/>
  <c r="E149" i="119"/>
  <c r="B149" i="119"/>
  <c r="E148" i="119"/>
  <c r="B148" i="119"/>
  <c r="E147" i="119"/>
  <c r="B147" i="119"/>
  <c r="E146" i="119"/>
  <c r="B146" i="119"/>
  <c r="E145" i="119"/>
  <c r="B145" i="119"/>
  <c r="E144" i="119"/>
  <c r="B144" i="119"/>
  <c r="E143" i="119"/>
  <c r="B143" i="119"/>
  <c r="E142" i="119"/>
  <c r="B142" i="119"/>
  <c r="E141" i="119"/>
  <c r="B141" i="119"/>
  <c r="E140" i="119"/>
  <c r="B140" i="119"/>
  <c r="E139" i="119"/>
  <c r="B139" i="119"/>
  <c r="E138" i="119"/>
  <c r="B138" i="119"/>
  <c r="E137" i="119"/>
  <c r="B137" i="119"/>
  <c r="E136" i="119"/>
  <c r="B136" i="119"/>
  <c r="E135" i="119"/>
  <c r="B135" i="119"/>
  <c r="E134" i="119"/>
  <c r="B134" i="119"/>
  <c r="E133" i="119"/>
  <c r="B133" i="119"/>
  <c r="E132" i="119"/>
  <c r="B132" i="119"/>
  <c r="E131" i="119"/>
  <c r="B131" i="119"/>
  <c r="E130" i="119"/>
  <c r="B130" i="119"/>
  <c r="E129" i="119"/>
  <c r="B129" i="119"/>
  <c r="E128" i="119"/>
  <c r="B128" i="119"/>
  <c r="E127" i="119"/>
  <c r="B127" i="119"/>
  <c r="E126" i="119"/>
  <c r="B126" i="119"/>
  <c r="E125" i="119"/>
  <c r="B125" i="119"/>
  <c r="E124" i="119"/>
  <c r="B124" i="119"/>
  <c r="E123" i="119"/>
  <c r="B123" i="119"/>
  <c r="E122" i="119"/>
  <c r="B122" i="119"/>
  <c r="E121" i="119"/>
  <c r="B121" i="119"/>
  <c r="E120" i="119"/>
  <c r="B120" i="119"/>
  <c r="E119" i="119"/>
  <c r="B119" i="119"/>
  <c r="E118" i="119"/>
  <c r="B118" i="119"/>
  <c r="E117" i="119"/>
  <c r="B117" i="119"/>
  <c r="E116" i="119"/>
  <c r="B116" i="119"/>
  <c r="E115" i="119"/>
  <c r="B115" i="119"/>
  <c r="E114" i="119"/>
  <c r="B114" i="119"/>
  <c r="E113" i="119"/>
  <c r="B113" i="119"/>
  <c r="E112" i="119"/>
  <c r="B112" i="119"/>
  <c r="E111" i="119"/>
  <c r="B111" i="119"/>
  <c r="E110" i="119"/>
  <c r="B110" i="119"/>
  <c r="E109" i="119"/>
  <c r="B109" i="119"/>
  <c r="E108" i="119"/>
  <c r="B108" i="119"/>
  <c r="E107" i="119"/>
  <c r="B107" i="119"/>
  <c r="E106" i="119"/>
  <c r="B106" i="119"/>
  <c r="E105" i="119"/>
  <c r="B105" i="119"/>
  <c r="E104" i="119"/>
  <c r="B104" i="119"/>
  <c r="E103" i="119"/>
  <c r="B103" i="119"/>
  <c r="E102" i="119"/>
  <c r="B102" i="119"/>
  <c r="E101" i="119"/>
  <c r="B101" i="119"/>
  <c r="E100" i="119"/>
  <c r="B100" i="119"/>
  <c r="E99" i="119"/>
  <c r="B99" i="119"/>
  <c r="E98" i="119"/>
  <c r="B98" i="119"/>
  <c r="E97" i="119"/>
  <c r="B97" i="119"/>
  <c r="E96" i="119"/>
  <c r="B96" i="119"/>
  <c r="E95" i="119"/>
  <c r="B95" i="119"/>
  <c r="E94" i="119"/>
  <c r="B94" i="119"/>
  <c r="E93" i="119"/>
  <c r="B93" i="119"/>
  <c r="E92" i="119"/>
  <c r="B92" i="119"/>
  <c r="E91" i="119"/>
  <c r="B91" i="119"/>
  <c r="E90" i="119"/>
  <c r="B90" i="119"/>
  <c r="E89" i="119"/>
  <c r="B89" i="119"/>
  <c r="E88" i="119"/>
  <c r="B88" i="119"/>
  <c r="E87" i="119"/>
  <c r="B87" i="119"/>
  <c r="E86" i="119"/>
  <c r="B86" i="119"/>
  <c r="E85" i="119"/>
  <c r="B85" i="119"/>
  <c r="E84" i="119"/>
  <c r="B84" i="119"/>
  <c r="E83" i="119"/>
  <c r="B83" i="119"/>
  <c r="E82" i="119"/>
  <c r="B82" i="119"/>
  <c r="E81" i="119"/>
  <c r="B81" i="119"/>
  <c r="E80" i="119"/>
  <c r="B80" i="119"/>
  <c r="E79" i="119"/>
  <c r="B79" i="119"/>
  <c r="E78" i="119"/>
  <c r="B78" i="119"/>
  <c r="E77" i="119"/>
  <c r="B77" i="119"/>
  <c r="E76" i="119"/>
  <c r="B76" i="119"/>
  <c r="E75" i="119"/>
  <c r="B75" i="119"/>
  <c r="E74" i="119"/>
  <c r="B74" i="119"/>
  <c r="E73" i="119"/>
  <c r="B73" i="119"/>
  <c r="E72" i="119"/>
  <c r="B72" i="119"/>
  <c r="E71" i="119"/>
  <c r="B71" i="119"/>
  <c r="E70" i="119"/>
  <c r="B70" i="119"/>
  <c r="E69" i="119"/>
  <c r="B69" i="119"/>
  <c r="E68" i="119"/>
  <c r="B68" i="119"/>
  <c r="E67" i="119"/>
  <c r="B67" i="119"/>
  <c r="E66" i="119"/>
  <c r="B66" i="119"/>
  <c r="E65" i="119"/>
  <c r="B65" i="119"/>
  <c r="E64" i="119"/>
  <c r="B64" i="119"/>
  <c r="E63" i="119"/>
  <c r="B63" i="119"/>
  <c r="E62" i="119"/>
  <c r="B62" i="119"/>
  <c r="E61" i="119"/>
  <c r="B61" i="119"/>
  <c r="E60" i="119"/>
  <c r="B60" i="119"/>
  <c r="E59" i="119"/>
  <c r="B59" i="119"/>
  <c r="E58" i="119"/>
  <c r="B58" i="119"/>
  <c r="E57" i="119"/>
  <c r="B57" i="119"/>
  <c r="E56" i="119"/>
  <c r="B56" i="119"/>
  <c r="E55" i="119"/>
  <c r="B55" i="119"/>
  <c r="E54" i="119"/>
  <c r="B54" i="119"/>
  <c r="E53" i="119"/>
  <c r="B53" i="119"/>
  <c r="E52" i="119"/>
  <c r="B52" i="119"/>
  <c r="E51" i="119"/>
  <c r="B51" i="119"/>
  <c r="E50" i="119"/>
  <c r="B50" i="119"/>
  <c r="E49" i="119"/>
  <c r="B49" i="119"/>
  <c r="E48" i="119"/>
  <c r="B48" i="119"/>
  <c r="E47" i="119"/>
  <c r="B47" i="119"/>
  <c r="E46" i="119"/>
  <c r="B46" i="119"/>
  <c r="E45" i="119"/>
  <c r="B45" i="119"/>
  <c r="E44" i="119"/>
  <c r="B44" i="119"/>
  <c r="E43" i="119"/>
  <c r="B43" i="119"/>
  <c r="E42" i="119"/>
  <c r="B42" i="119"/>
  <c r="E41" i="119"/>
  <c r="B41" i="119"/>
  <c r="E40" i="119"/>
  <c r="B40" i="119"/>
  <c r="B39" i="119"/>
  <c r="B38" i="119"/>
  <c r="B37" i="119"/>
  <c r="B36" i="119"/>
  <c r="B35" i="119"/>
  <c r="B34" i="119"/>
  <c r="B33" i="119"/>
  <c r="B32" i="119"/>
  <c r="B31" i="119"/>
  <c r="B30" i="119"/>
  <c r="B29" i="119"/>
  <c r="B28" i="119"/>
  <c r="B27" i="119"/>
  <c r="B26" i="119"/>
  <c r="B25" i="119"/>
  <c r="B24" i="119"/>
  <c r="B23" i="119"/>
  <c r="B22" i="119"/>
  <c r="B21" i="119"/>
  <c r="B20" i="119"/>
  <c r="B19" i="119"/>
  <c r="B18" i="119"/>
  <c r="B17" i="119"/>
  <c r="B16" i="119"/>
  <c r="B15" i="119"/>
  <c r="B14" i="119"/>
  <c r="B13" i="119"/>
  <c r="B12" i="119"/>
  <c r="B11" i="119"/>
  <c r="B10" i="119"/>
  <c r="B9" i="119"/>
  <c r="B8" i="119"/>
  <c r="B7" i="119"/>
  <c r="B6" i="119"/>
  <c r="B5" i="119"/>
  <c r="B4" i="119"/>
  <c r="F87" i="55" l="1"/>
  <c r="F86" i="55" s="1"/>
  <c r="E87" i="55"/>
  <c r="E86" i="55" s="1"/>
  <c r="K94" i="59" l="1"/>
  <c r="H93" i="59"/>
  <c r="C91" i="59" l="1"/>
  <c r="C92" i="59"/>
  <c r="C93" i="59"/>
  <c r="C94" i="59"/>
  <c r="C88" i="59"/>
  <c r="K92" i="59"/>
  <c r="K93" i="59"/>
  <c r="K91" i="59"/>
  <c r="H92" i="59"/>
  <c r="H91" i="59"/>
  <c r="F85" i="55" l="1"/>
  <c r="F84" i="55" s="1"/>
  <c r="E85" i="55"/>
  <c r="E84" i="55" s="1"/>
  <c r="K86" i="59" l="1"/>
  <c r="K87" i="59"/>
  <c r="K88" i="59"/>
  <c r="K89" i="59"/>
  <c r="K90" i="59"/>
  <c r="H86" i="59"/>
  <c r="H87" i="59"/>
  <c r="H88" i="59"/>
  <c r="H89" i="59"/>
  <c r="H90" i="59"/>
  <c r="H85" i="59"/>
  <c r="I104" i="59" s="1"/>
  <c r="C90" i="59"/>
  <c r="C89" i="59"/>
  <c r="F83" i="55" l="1"/>
  <c r="F82" i="55" s="1"/>
  <c r="F81" i="55" l="1"/>
  <c r="F80" i="55" s="1"/>
  <c r="F79" i="55" s="1"/>
  <c r="F78" i="55" s="1"/>
  <c r="F77" i="55" s="1"/>
  <c r="E83" i="55"/>
  <c r="E82" i="55" s="1"/>
  <c r="E81" i="55" s="1"/>
  <c r="E80" i="55" s="1"/>
  <c r="E79" i="55" s="1"/>
  <c r="E78" i="55" s="1"/>
  <c r="E77" i="55" s="1"/>
  <c r="K82" i="59" l="1"/>
  <c r="K83" i="59"/>
  <c r="K84" i="59"/>
  <c r="K85" i="59"/>
  <c r="M104" i="59" s="1"/>
  <c r="H81" i="59"/>
  <c r="H82" i="59"/>
  <c r="H83" i="59"/>
  <c r="H84" i="59"/>
  <c r="C77" i="59" l="1"/>
  <c r="C78" i="59"/>
  <c r="C79" i="59"/>
  <c r="C80" i="59"/>
  <c r="C81" i="59"/>
  <c r="C82" i="59"/>
  <c r="C83" i="59"/>
  <c r="C84" i="59"/>
  <c r="C85" i="59"/>
  <c r="C86" i="59"/>
  <c r="C87" i="59"/>
  <c r="D104" i="59" l="1"/>
  <c r="D103" i="59" s="1"/>
  <c r="D102" i="59" s="1"/>
  <c r="D101" i="59" s="1"/>
  <c r="D100" i="59" s="1"/>
  <c r="D99" i="59" s="1"/>
  <c r="D98" i="59" s="1"/>
  <c r="D97" i="59" s="1"/>
  <c r="D96" i="59" s="1"/>
  <c r="D95" i="59" s="1"/>
  <c r="E76" i="55"/>
  <c r="F76" i="55" l="1"/>
  <c r="F75" i="55" s="1"/>
  <c r="F74" i="55" s="1"/>
  <c r="F73" i="55" s="1"/>
  <c r="F72" i="55" s="1"/>
  <c r="F71" i="55" s="1"/>
  <c r="F70" i="55" s="1"/>
  <c r="F69" i="55" s="1"/>
  <c r="K80" i="59" l="1"/>
  <c r="K81" i="59"/>
  <c r="C76" i="59"/>
  <c r="D94" i="59" s="1"/>
  <c r="D93" i="59" s="1"/>
  <c r="C75" i="59"/>
  <c r="E75" i="55"/>
  <c r="E74" i="55" s="1"/>
  <c r="F68" i="55"/>
  <c r="F67" i="55" s="1"/>
  <c r="F66" i="55" s="1"/>
  <c r="F65" i="55" s="1"/>
  <c r="F64" i="55" s="1"/>
  <c r="F63" i="55" s="1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41" i="59"/>
  <c r="H80" i="59"/>
  <c r="K79" i="59"/>
  <c r="H79" i="59"/>
  <c r="K78" i="59"/>
  <c r="H77" i="59"/>
  <c r="H78" i="59"/>
  <c r="H76" i="59"/>
  <c r="K73" i="59"/>
  <c r="K74" i="59"/>
  <c r="K75" i="59"/>
  <c r="K76" i="59"/>
  <c r="K77" i="59"/>
  <c r="H73" i="59"/>
  <c r="H74" i="59"/>
  <c r="H75" i="59"/>
  <c r="C38" i="59"/>
  <c r="C39" i="59"/>
  <c r="C40" i="59"/>
  <c r="K70" i="59"/>
  <c r="K71" i="59"/>
  <c r="K72" i="59"/>
  <c r="H70" i="59"/>
  <c r="H71" i="59"/>
  <c r="H72" i="59"/>
  <c r="C37" i="59"/>
  <c r="K66" i="59"/>
  <c r="K67" i="59"/>
  <c r="K68" i="59"/>
  <c r="K69" i="59"/>
  <c r="H67" i="59"/>
  <c r="H68" i="59"/>
  <c r="H69" i="59"/>
  <c r="H66" i="59"/>
  <c r="K61" i="59"/>
  <c r="K62" i="59"/>
  <c r="K63" i="59"/>
  <c r="K64" i="59"/>
  <c r="K65" i="59"/>
  <c r="H61" i="59"/>
  <c r="H62" i="59"/>
  <c r="H63" i="59"/>
  <c r="H64" i="59"/>
  <c r="H65" i="59"/>
  <c r="H10" i="59"/>
  <c r="C9" i="59"/>
  <c r="C10" i="59"/>
  <c r="K10" i="59"/>
  <c r="C11" i="59"/>
  <c r="H11" i="59"/>
  <c r="K11" i="59"/>
  <c r="C12" i="59"/>
  <c r="H12" i="59"/>
  <c r="K12" i="59"/>
  <c r="C13" i="59"/>
  <c r="H13" i="59"/>
  <c r="K13" i="59"/>
  <c r="C14" i="59"/>
  <c r="H14" i="59"/>
  <c r="K14" i="59"/>
  <c r="C15" i="59"/>
  <c r="H15" i="59"/>
  <c r="K15" i="59"/>
  <c r="C16" i="59"/>
  <c r="H16" i="59"/>
  <c r="K16" i="59"/>
  <c r="C17" i="59"/>
  <c r="H17" i="59"/>
  <c r="K17" i="59"/>
  <c r="C18" i="59"/>
  <c r="H18" i="59"/>
  <c r="K18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C20" i="59"/>
  <c r="C19" i="59"/>
  <c r="K60" i="59"/>
  <c r="H60" i="59"/>
  <c r="K59" i="59"/>
  <c r="H59" i="59"/>
  <c r="K58" i="59"/>
  <c r="H58" i="59"/>
  <c r="K57" i="59"/>
  <c r="H57" i="59"/>
  <c r="H56" i="59"/>
  <c r="K56" i="59"/>
  <c r="K19" i="59"/>
  <c r="K20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E104" i="59" l="1"/>
  <c r="E103" i="59" s="1"/>
  <c r="E102" i="59" s="1"/>
  <c r="E101" i="59" s="1"/>
  <c r="E100" i="59" s="1"/>
  <c r="E99" i="59" s="1"/>
  <c r="E98" i="59" s="1"/>
  <c r="E97" i="59" s="1"/>
  <c r="E96" i="59" s="1"/>
  <c r="E95" i="59" s="1"/>
  <c r="E94" i="59" s="1"/>
  <c r="E93" i="59" s="1"/>
  <c r="E92" i="59" s="1"/>
  <c r="E91" i="59" s="1"/>
  <c r="E90" i="59" s="1"/>
  <c r="E89" i="59" s="1"/>
  <c r="E88" i="59" s="1"/>
  <c r="E87" i="59" s="1"/>
  <c r="E86" i="59" s="1"/>
  <c r="E85" i="59" s="1"/>
  <c r="E84" i="59" s="1"/>
  <c r="E83" i="59" s="1"/>
  <c r="E82" i="59" s="1"/>
  <c r="E81" i="59" s="1"/>
  <c r="E80" i="59" s="1"/>
  <c r="E79" i="59" s="1"/>
  <c r="E78" i="59" s="1"/>
  <c r="E77" i="59" s="1"/>
  <c r="E76" i="59" s="1"/>
  <c r="E75" i="59" s="1"/>
  <c r="E74" i="59" s="1"/>
  <c r="E73" i="59" s="1"/>
  <c r="E72" i="59" s="1"/>
  <c r="D92" i="59"/>
  <c r="D91" i="59" s="1"/>
  <c r="D90" i="59" s="1"/>
  <c r="D89" i="59" s="1"/>
  <c r="D88" i="59" s="1"/>
  <c r="D87" i="59" s="1"/>
  <c r="D86" i="59" s="1"/>
  <c r="D85" i="59" s="1"/>
  <c r="D84" i="59" s="1"/>
  <c r="D83" i="59" s="1"/>
  <c r="D82" i="59" s="1"/>
  <c r="D81" i="59" s="1"/>
  <c r="D80" i="59" s="1"/>
  <c r="D79" i="59" s="1"/>
  <c r="D78" i="59" s="1"/>
  <c r="D77" i="59" s="1"/>
  <c r="D76" i="59" s="1"/>
  <c r="D75" i="59" s="1"/>
  <c r="D74" i="59" s="1"/>
  <c r="D73" i="59" s="1"/>
  <c r="D72" i="59" s="1"/>
  <c r="D71" i="59" s="1"/>
  <c r="D70" i="59" s="1"/>
  <c r="D69" i="59" s="1"/>
  <c r="D68" i="59" s="1"/>
  <c r="D67" i="59" s="1"/>
  <c r="D66" i="59" s="1"/>
  <c r="D65" i="59" s="1"/>
  <c r="D64" i="59" s="1"/>
  <c r="D63" i="59" s="1"/>
  <c r="D62" i="59" s="1"/>
  <c r="D61" i="59" s="1"/>
  <c r="D60" i="59" s="1"/>
  <c r="D59" i="59" s="1"/>
  <c r="D58" i="59" s="1"/>
  <c r="D57" i="59" s="1"/>
  <c r="D56" i="59" s="1"/>
  <c r="D55" i="59" s="1"/>
  <c r="D54" i="59" s="1"/>
  <c r="D53" i="59" s="1"/>
  <c r="D52" i="59" s="1"/>
  <c r="D51" i="59" s="1"/>
  <c r="D50" i="59" s="1"/>
  <c r="D49" i="59" s="1"/>
  <c r="D48" i="59" s="1"/>
  <c r="D47" i="59" s="1"/>
  <c r="D46" i="59" s="1"/>
  <c r="D45" i="59" s="1"/>
  <c r="D44" i="59" s="1"/>
  <c r="D43" i="59" s="1"/>
  <c r="D42" i="59" s="1"/>
  <c r="D41" i="59" s="1"/>
  <c r="D40" i="59" s="1"/>
  <c r="D39" i="59" s="1"/>
  <c r="D38" i="59" s="1"/>
  <c r="D37" i="59" s="1"/>
  <c r="D36" i="59" s="1"/>
  <c r="D35" i="59" s="1"/>
  <c r="D34" i="59" s="1"/>
  <c r="D33" i="59" s="1"/>
  <c r="D32" i="59" s="1"/>
  <c r="D31" i="59" s="1"/>
  <c r="D30" i="59" s="1"/>
  <c r="D29" i="59" s="1"/>
  <c r="D28" i="59" s="1"/>
  <c r="D27" i="59" s="1"/>
  <c r="D26" i="59" s="1"/>
  <c r="D25" i="59" s="1"/>
  <c r="D24" i="59" s="1"/>
  <c r="D23" i="59" s="1"/>
  <c r="D22" i="59" s="1"/>
  <c r="D21" i="59" s="1"/>
  <c r="D20" i="59" s="1"/>
  <c r="D19" i="59" s="1"/>
  <c r="D18" i="59" s="1"/>
  <c r="D17" i="59" s="1"/>
  <c r="D16" i="59" s="1"/>
  <c r="D15" i="59" s="1"/>
  <c r="D14" i="59" s="1"/>
  <c r="D13" i="59" s="1"/>
  <c r="D12" i="59" s="1"/>
  <c r="D11" i="59" s="1"/>
  <c r="D10" i="59" s="1"/>
  <c r="D9" i="59" s="1"/>
  <c r="E73" i="55"/>
  <c r="E72" i="55" s="1"/>
  <c r="E71" i="55" s="1"/>
  <c r="E70" i="55" s="1"/>
  <c r="E69" i="55" s="1"/>
  <c r="E68" i="55" s="1"/>
  <c r="E67" i="55" s="1"/>
  <c r="E66" i="55" s="1"/>
  <c r="E65" i="55" s="1"/>
  <c r="E64" i="55" s="1"/>
  <c r="E63" i="55" s="1"/>
  <c r="E62" i="55" s="1"/>
  <c r="E61" i="55" s="1"/>
  <c r="E60" i="55" s="1"/>
  <c r="E59" i="55" s="1"/>
  <c r="E58" i="55" s="1"/>
  <c r="E57" i="55" s="1"/>
  <c r="E56" i="55" s="1"/>
  <c r="E55" i="55" s="1"/>
  <c r="E54" i="55" s="1"/>
  <c r="E53" i="55" s="1"/>
  <c r="E52" i="55" s="1"/>
  <c r="E51" i="55" s="1"/>
  <c r="E50" i="55" s="1"/>
  <c r="E49" i="55" s="1"/>
  <c r="E48" i="55" s="1"/>
  <c r="E47" i="55" s="1"/>
  <c r="E46" i="55" s="1"/>
  <c r="E45" i="55" s="1"/>
  <c r="E44" i="55" s="1"/>
  <c r="E43" i="55" s="1"/>
  <c r="E42" i="55" s="1"/>
  <c r="E41" i="55" s="1"/>
  <c r="E40" i="55" s="1"/>
  <c r="E39" i="55" s="1"/>
  <c r="E38" i="55" s="1"/>
  <c r="E37" i="55" s="1"/>
  <c r="E36" i="55" s="1"/>
  <c r="E35" i="55" s="1"/>
  <c r="E34" i="55" s="1"/>
  <c r="E33" i="55" s="1"/>
  <c r="E32" i="55" s="1"/>
  <c r="E31" i="55" s="1"/>
  <c r="E30" i="55" s="1"/>
  <c r="E29" i="55" s="1"/>
  <c r="E28" i="55" s="1"/>
  <c r="E27" i="55" s="1"/>
  <c r="E26" i="55" s="1"/>
  <c r="E25" i="55" s="1"/>
  <c r="E24" i="55" s="1"/>
  <c r="E23" i="55" s="1"/>
  <c r="E22" i="55" s="1"/>
  <c r="E21" i="55" s="1"/>
  <c r="E20" i="55" s="1"/>
  <c r="E19" i="55" s="1"/>
  <c r="E18" i="55" s="1"/>
  <c r="E17" i="55" s="1"/>
  <c r="E16" i="55" s="1"/>
  <c r="E15" i="55" s="1"/>
  <c r="E14" i="55" s="1"/>
  <c r="E13" i="55" s="1"/>
  <c r="E12" i="55" s="1"/>
  <c r="E11" i="55" s="1"/>
  <c r="E10" i="55" s="1"/>
  <c r="B24" i="76"/>
  <c r="C23" i="76"/>
  <c r="F30" i="55"/>
  <c r="F50" i="55"/>
  <c r="F22" i="55"/>
  <c r="F53" i="55"/>
  <c r="F32" i="55"/>
  <c r="F11" i="55"/>
  <c r="F37" i="55"/>
  <c r="F40" i="55"/>
  <c r="F35" i="55"/>
  <c r="F51" i="55"/>
  <c r="F39" i="55"/>
  <c r="F43" i="55"/>
  <c r="F26" i="55"/>
  <c r="F10" i="55"/>
  <c r="F54" i="55"/>
  <c r="F19" i="55"/>
  <c r="F13" i="55"/>
  <c r="F25" i="55"/>
  <c r="F42" i="55"/>
  <c r="F18" i="55"/>
  <c r="F23" i="55"/>
  <c r="F48" i="55"/>
  <c r="F14" i="55"/>
  <c r="F31" i="55"/>
  <c r="F41" i="55"/>
  <c r="F28" i="55"/>
  <c r="F38" i="55"/>
  <c r="F56" i="55"/>
  <c r="F49" i="55"/>
  <c r="F27" i="55"/>
  <c r="F52" i="55"/>
  <c r="F16" i="55"/>
  <c r="F17" i="55"/>
  <c r="F29" i="55"/>
  <c r="F45" i="55"/>
  <c r="F62" i="55"/>
  <c r="F61" i="55" s="1"/>
  <c r="F60" i="55" s="1"/>
  <c r="F59" i="55" s="1"/>
  <c r="F58" i="55" s="1"/>
  <c r="F57" i="55" s="1"/>
  <c r="F20" i="55"/>
  <c r="F44" i="55"/>
  <c r="F33" i="55"/>
  <c r="F15" i="55"/>
  <c r="F34" i="55"/>
  <c r="F47" i="55"/>
  <c r="F36" i="55"/>
  <c r="F55" i="55"/>
  <c r="F12" i="55"/>
  <c r="F24" i="55"/>
  <c r="F46" i="55"/>
  <c r="F21" i="55"/>
  <c r="B22" i="76"/>
  <c r="B23" i="76"/>
  <c r="C7" i="75"/>
  <c r="C24" i="76"/>
  <c r="C22" i="76"/>
  <c r="B7" i="75"/>
  <c r="E71" i="59" l="1"/>
  <c r="E70" i="59" s="1"/>
  <c r="E69" i="59" s="1"/>
  <c r="E68" i="59" s="1"/>
  <c r="E67" i="59" s="1"/>
  <c r="E66" i="59" s="1"/>
  <c r="E65" i="59" s="1"/>
  <c r="E64" i="59" s="1"/>
  <c r="E63" i="59" s="1"/>
  <c r="E62" i="59" s="1"/>
  <c r="E61" i="59" s="1"/>
  <c r="E60" i="59" s="1"/>
  <c r="E59" i="59" s="1"/>
  <c r="E58" i="59" s="1"/>
  <c r="E57" i="59" s="1"/>
  <c r="E56" i="59" s="1"/>
  <c r="E55" i="59" s="1"/>
  <c r="E54" i="59" s="1"/>
  <c r="E53" i="59" s="1"/>
  <c r="E52" i="59" s="1"/>
  <c r="E51" i="59" s="1"/>
  <c r="E50" i="59" s="1"/>
  <c r="E49" i="59" s="1"/>
  <c r="E48" i="59" s="1"/>
  <c r="E47" i="59" s="1"/>
  <c r="E46" i="59" s="1"/>
  <c r="E45" i="59" s="1"/>
  <c r="E44" i="59" s="1"/>
  <c r="E43" i="59" s="1"/>
  <c r="E42" i="59" s="1"/>
  <c r="E41" i="59" s="1"/>
  <c r="E40" i="59" s="1"/>
  <c r="E39" i="59" s="1"/>
  <c r="E38" i="59" s="1"/>
  <c r="E37" i="59" s="1"/>
  <c r="E36" i="59" s="1"/>
  <c r="E35" i="59" s="1"/>
  <c r="E34" i="59" s="1"/>
  <c r="E33" i="59" s="1"/>
  <c r="E32" i="59" s="1"/>
  <c r="E31" i="59" s="1"/>
  <c r="E30" i="59" s="1"/>
  <c r="E29" i="59" s="1"/>
  <c r="E28" i="59" s="1"/>
  <c r="E27" i="59" s="1"/>
  <c r="E26" i="59" s="1"/>
  <c r="E25" i="59" s="1"/>
  <c r="E24" i="59" s="1"/>
  <c r="E23" i="59" s="1"/>
  <c r="E22" i="59" s="1"/>
  <c r="E21" i="59" s="1"/>
  <c r="E20" i="59" s="1"/>
  <c r="E19" i="59" s="1"/>
  <c r="E18" i="59" s="1"/>
  <c r="E17" i="59" s="1"/>
  <c r="E16" i="59" s="1"/>
  <c r="E15" i="59" s="1"/>
  <c r="E14" i="59" s="1"/>
  <c r="E13" i="59" s="1"/>
  <c r="E12" i="59" s="1"/>
  <c r="E11" i="59" s="1"/>
  <c r="E10" i="59" s="1"/>
  <c r="E9" i="59" s="1"/>
  <c r="D22" i="76"/>
  <c r="D23" i="76"/>
  <c r="D24" i="76"/>
</calcChain>
</file>

<file path=xl/sharedStrings.xml><?xml version="1.0" encoding="utf-8"?>
<sst xmlns="http://schemas.openxmlformats.org/spreadsheetml/2006/main" count="1953" uniqueCount="464">
  <si>
    <t>Ballarat</t>
  </si>
  <si>
    <t>Horsham</t>
  </si>
  <si>
    <t>Mildura</t>
  </si>
  <si>
    <t>Swan Hill</t>
  </si>
  <si>
    <t>Wangaratta</t>
  </si>
  <si>
    <t>Warrnambool</t>
  </si>
  <si>
    <t>Wodonga</t>
  </si>
  <si>
    <t>count</t>
  </si>
  <si>
    <t>Whittlesea</t>
  </si>
  <si>
    <t>Yarra Ranges</t>
  </si>
  <si>
    <t>Frankston</t>
  </si>
  <si>
    <t>Melton</t>
  </si>
  <si>
    <t xml:space="preserve"> </t>
  </si>
  <si>
    <t>Median</t>
  </si>
  <si>
    <t>Victoria</t>
  </si>
  <si>
    <t>Melbourne</t>
  </si>
  <si>
    <t>Inner Melbourne</t>
  </si>
  <si>
    <t>Inner Eastern Melbourne</t>
  </si>
  <si>
    <t>Southern Melbourne</t>
  </si>
  <si>
    <t>Western Melbourne</t>
  </si>
  <si>
    <t>North Western Melbourne</t>
  </si>
  <si>
    <t>North Eastern Melbourne</t>
  </si>
  <si>
    <t>Outer Eastern Melbourne</t>
  </si>
  <si>
    <t>South Eastern Melbourne</t>
  </si>
  <si>
    <t>Mornington Peninsula</t>
  </si>
  <si>
    <t>Barwon-South West</t>
  </si>
  <si>
    <t>Gippsland</t>
  </si>
  <si>
    <t>Goulbourn-Ovens-Murray</t>
  </si>
  <si>
    <t>Loddon-Mallee</t>
  </si>
  <si>
    <t>Central Highlands-Wimmera</t>
  </si>
  <si>
    <t>Region</t>
  </si>
  <si>
    <t>1 Bed Flat</t>
  </si>
  <si>
    <t>2 Bed Flat</t>
  </si>
  <si>
    <t>3 Bed Flat</t>
  </si>
  <si>
    <t>2 Bed House</t>
  </si>
  <si>
    <t>3 Bed House</t>
  </si>
  <si>
    <t>4 Bed House</t>
  </si>
  <si>
    <t>Total</t>
  </si>
  <si>
    <t/>
  </si>
  <si>
    <t>Count</t>
  </si>
  <si>
    <t>Ann % Ch</t>
  </si>
  <si>
    <t>-</t>
  </si>
  <si>
    <t>Household type</t>
  </si>
  <si>
    <t>Singles on Newstart</t>
  </si>
  <si>
    <t>Single Parent with 1 child</t>
  </si>
  <si>
    <t>Couple on Newstart with 2 children</t>
  </si>
  <si>
    <t>Couple on Newstart with 4 children</t>
  </si>
  <si>
    <t>Assumed property size</t>
  </si>
  <si>
    <t>1 bedroom</t>
  </si>
  <si>
    <t>2 bedroom</t>
  </si>
  <si>
    <t>3 bedroom</t>
  </si>
  <si>
    <t>Weekly income (net of RA)</t>
  </si>
  <si>
    <t>Affordable weekly rent</t>
  </si>
  <si>
    <t>Affordable rentals (number)</t>
  </si>
  <si>
    <t>Affordable rentals (% of total)</t>
  </si>
  <si>
    <t>1 Bedroom</t>
  </si>
  <si>
    <t>2 Bedroom</t>
  </si>
  <si>
    <t>3 Bedroom</t>
  </si>
  <si>
    <t xml:space="preserve">Number </t>
  </si>
  <si>
    <t>Percent</t>
  </si>
  <si>
    <t>Metropolitan Melbourne</t>
  </si>
  <si>
    <t>Goulburn-Ovens-Murray</t>
  </si>
  <si>
    <t>4+ Bedroom</t>
  </si>
  <si>
    <t>Affordable</t>
  </si>
  <si>
    <t>Alpine</t>
  </si>
  <si>
    <t>Ararat</t>
  </si>
  <si>
    <t>Banyule</t>
  </si>
  <si>
    <t>Bass Coast</t>
  </si>
  <si>
    <t>Baw Baw</t>
  </si>
  <si>
    <t>Bayside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</si>
  <si>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</si>
  <si>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</si>
  <si>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</si>
  <si>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</si>
  <si>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</si>
  <si>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</si>
  <si>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</si>
  <si>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</si>
  <si>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Colac-Otway</t>
  </si>
  <si>
    <t>Corangamite</t>
  </si>
  <si>
    <t>Darebin</t>
  </si>
  <si>
    <t>East Gippsland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</si>
  <si>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</si>
  <si>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</si>
  <si>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</si>
  <si>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</si>
  <si>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</si>
  <si>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</si>
  <si>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</si>
  <si>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</si>
  <si>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</si>
  <si>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</si>
  <si>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Hobsons Bay</t>
  </si>
  <si>
    <t>Hume</t>
  </si>
  <si>
    <t>Indigo</t>
  </si>
  <si>
    <t>Kingston</t>
  </si>
  <si>
    <t>Knox</t>
  </si>
  <si>
    <t>Latrobe</t>
  </si>
  <si>
    <t>Loddon</t>
  </si>
  <si>
    <t>Macedon Ranges</t>
  </si>
  <si>
    <t>Manningham</t>
  </si>
  <si>
    <t>Mansfield</t>
  </si>
  <si>
    <t>Maribyrnong</t>
  </si>
  <si>
    <t>Maroondah</t>
  </si>
  <si>
    <t>Mitchell</t>
  </si>
  <si>
    <t>Moira</t>
  </si>
  <si>
    <t>Monash</t>
  </si>
  <si>
    <t>Moonee Valley</t>
  </si>
  <si>
    <t>Moorabool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</si>
  <si>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</si>
  <si>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</si>
  <si>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</si>
  <si>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</si>
  <si>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</si>
  <si>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</si>
  <si>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</si>
  <si>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</si>
  <si>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</si>
  <si>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</si>
  <si>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</si>
  <si>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</si>
  <si>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</si>
  <si>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Towong</t>
  </si>
  <si>
    <t>Wellington</t>
  </si>
  <si>
    <t>West Wimmera</t>
  </si>
  <si>
    <t>Whitehorse</t>
  </si>
  <si>
    <t>Wyndham</t>
  </si>
  <si>
    <t>Yarra</t>
  </si>
  <si>
    <t>Yarriambiack</t>
  </si>
  <si>
    <t>Ann % ch</t>
  </si>
  <si>
    <t>Mornington Penin'a</t>
  </si>
  <si>
    <t>Rent Index</t>
  </si>
  <si>
    <t>Median Rent</t>
  </si>
  <si>
    <t>Quarterly Change</t>
  </si>
  <si>
    <t>Annual Change</t>
  </si>
  <si>
    <t>Rent Indices at a glance</t>
  </si>
  <si>
    <t>Quarterly Change*</t>
  </si>
  <si>
    <t>Annual Change*</t>
  </si>
  <si>
    <t>MRI ann % change</t>
  </si>
  <si>
    <t>Figure 3</t>
  </si>
  <si>
    <t>Figure 6</t>
  </si>
  <si>
    <t>Regional Victoria</t>
  </si>
  <si>
    <t>Regional</t>
  </si>
  <si>
    <t>Southern Metro</t>
  </si>
  <si>
    <t>Ave 5 yr % ch</t>
  </si>
  <si>
    <t>* percentage change figures are calculated from relevant Rent Index.</t>
  </si>
  <si>
    <t>Metro</t>
  </si>
  <si>
    <t>Albert Park-Middle Park-West St Kilda</t>
  </si>
  <si>
    <t>Armadale</t>
  </si>
  <si>
    <t>Carlton North</t>
  </si>
  <si>
    <t>Carlton-Parkville</t>
  </si>
  <si>
    <t>CBD-St Kilda Rd</t>
  </si>
  <si>
    <t>Collingwood-Abbotsford</t>
  </si>
  <si>
    <t>Docklands</t>
  </si>
  <si>
    <t>East Melbourne</t>
  </si>
  <si>
    <t>East St Kilda</t>
  </si>
  <si>
    <t>Elwood</t>
  </si>
  <si>
    <t>Fitzroy</t>
  </si>
  <si>
    <t>Fitzroy North-Clifton Hill</t>
  </si>
  <si>
    <t>Flemington-Kensington</t>
  </si>
  <si>
    <t>North Melbourne-West Melbourne</t>
  </si>
  <si>
    <t>Port Melbourne</t>
  </si>
  <si>
    <t>Prahran-Windsor</t>
  </si>
  <si>
    <t>Richmond-Burnley</t>
  </si>
  <si>
    <t>South Melbourne</t>
  </si>
  <si>
    <t>South Yarra</t>
  </si>
  <si>
    <t>Southbank</t>
  </si>
  <si>
    <t>St Kilda</t>
  </si>
  <si>
    <t>Toorak</t>
  </si>
  <si>
    <t>Balwyn</t>
  </si>
  <si>
    <t>Blackburn</t>
  </si>
  <si>
    <t>Box Hill</t>
  </si>
  <si>
    <t>Bulleen-Templestowe-Doncaster</t>
  </si>
  <si>
    <t>Burwood-Ashburton</t>
  </si>
  <si>
    <t>Camberwell-Glen Iris</t>
  </si>
  <si>
    <t>Canterbury-Surrey Hills-Mont Albert</t>
  </si>
  <si>
    <t>Chadstone-Oakleigh</t>
  </si>
  <si>
    <t>Clayton</t>
  </si>
  <si>
    <t>Doncaster East-Donvale</t>
  </si>
  <si>
    <t>East Hawthorn</t>
  </si>
  <si>
    <t>Glen Waverley-Mulgrave</t>
  </si>
  <si>
    <t>Hawthorn</t>
  </si>
  <si>
    <t>Kew</t>
  </si>
  <si>
    <t>Mount Waverley</t>
  </si>
  <si>
    <t>Nunawading-Mitcham</t>
  </si>
  <si>
    <t>Vermont-Forest Hill-Burwood East</t>
  </si>
  <si>
    <t>Aspendale-Chelsea-Carrum</t>
  </si>
  <si>
    <t>Bentleigh</t>
  </si>
  <si>
    <t>Brighton</t>
  </si>
  <si>
    <t>Brighton East</t>
  </si>
  <si>
    <t>Carnegie</t>
  </si>
  <si>
    <t>Caulfield</t>
  </si>
  <si>
    <t>Cheltenham</t>
  </si>
  <si>
    <t>Elsternwick</t>
  </si>
  <si>
    <t>Hampton-Beaumaris</t>
  </si>
  <si>
    <t>Malvern</t>
  </si>
  <si>
    <t>Malvern East</t>
  </si>
  <si>
    <t>Mentone-Parkdale-Mordialloc</t>
  </si>
  <si>
    <t>Murrumbeena-Hughesdale</t>
  </si>
  <si>
    <t>Outer Western Melbourne</t>
  </si>
  <si>
    <t>Altona</t>
  </si>
  <si>
    <t>Footscray</t>
  </si>
  <si>
    <t>Keilor East-Avondale Heights</t>
  </si>
  <si>
    <t>Newport-Spotswood</t>
  </si>
  <si>
    <t>St Albans-Deer Park</t>
  </si>
  <si>
    <t>Sunshine</t>
  </si>
  <si>
    <t>Sydenham</t>
  </si>
  <si>
    <t>Werribee-Hoppers Crossing</t>
  </si>
  <si>
    <t>West Footscray</t>
  </si>
  <si>
    <t>Williamstown</t>
  </si>
  <si>
    <t>Yarraville-Seddon</t>
  </si>
  <si>
    <t>Broadmeadows-Roxburgh Park</t>
  </si>
  <si>
    <t>Brunswick</t>
  </si>
  <si>
    <t>Coburg-Pascoe Vale South</t>
  </si>
  <si>
    <t>Craigieburn</t>
  </si>
  <si>
    <t>East Brunswick</t>
  </si>
  <si>
    <t>Essendon</t>
  </si>
  <si>
    <t>Gladstone Park-Tullamarine</t>
  </si>
  <si>
    <t>Keilor</t>
  </si>
  <si>
    <t>Moonee Ponds-Ascot Vale</t>
  </si>
  <si>
    <t>Oak Park-Glenroy-Fawkner</t>
  </si>
  <si>
    <t>Pascoe Vale-Coburg North</t>
  </si>
  <si>
    <t>Sunbury</t>
  </si>
  <si>
    <t>West Brunswick</t>
  </si>
  <si>
    <t>Bundoora-Greensborough-Hurstbridge</t>
  </si>
  <si>
    <t>Eltham-Research-Montmorency</t>
  </si>
  <si>
    <t>Fairfield-Alphington</t>
  </si>
  <si>
    <t>Heidelberg-Heidelberg West</t>
  </si>
  <si>
    <t>Ivanhoe-Ivanhoe East</t>
  </si>
  <si>
    <t>Mill Park-Epping</t>
  </si>
  <si>
    <t>Northcote</t>
  </si>
  <si>
    <t>Preston</t>
  </si>
  <si>
    <t>Reservoir</t>
  </si>
  <si>
    <t>Thomastown-Lalor</t>
  </si>
  <si>
    <t>Thornbury</t>
  </si>
  <si>
    <t>Bayswater</t>
  </si>
  <si>
    <t>Boronia</t>
  </si>
  <si>
    <t>Croydon-Lilydale</t>
  </si>
  <si>
    <t>Ferntree Gully</t>
  </si>
  <si>
    <t>Ringwood</t>
  </si>
  <si>
    <t>Rowville</t>
  </si>
  <si>
    <t>Wantirna-Scoresby</t>
  </si>
  <si>
    <t>Berwick</t>
  </si>
  <si>
    <t>Cranbourne</t>
  </si>
  <si>
    <t>Dandenong</t>
  </si>
  <si>
    <t>Dandenong North-Endeavour Hills</t>
  </si>
  <si>
    <t>Narre Warren-Hampton Park</t>
  </si>
  <si>
    <t>Noble Park</t>
  </si>
  <si>
    <t>Pakenham</t>
  </si>
  <si>
    <t>Springvale</t>
  </si>
  <si>
    <t>Dromana-Portsea</t>
  </si>
  <si>
    <t>Hastings-Flinders</t>
  </si>
  <si>
    <t>Mt Eliza-Mornington-Mt Martha</t>
  </si>
  <si>
    <t>Seaford-Carrum Downs</t>
  </si>
  <si>
    <t>Geelong</t>
  </si>
  <si>
    <t>Belmont-Grovedale</t>
  </si>
  <si>
    <t>Corio</t>
  </si>
  <si>
    <t>Herne Hill-Geelong West</t>
  </si>
  <si>
    <t>Lara</t>
  </si>
  <si>
    <t>Newtown</t>
  </si>
  <si>
    <t>North Geelong</t>
  </si>
  <si>
    <t>Mount Clear-Buninyong</t>
  </si>
  <si>
    <t>Sebastopol-Delacombe</t>
  </si>
  <si>
    <t>Wendouree-Alfredton</t>
  </si>
  <si>
    <t>Bendigo</t>
  </si>
  <si>
    <t>Flora Hill-Bendigo East</t>
  </si>
  <si>
    <t>Golden Square-Kangaroo Flat</t>
  </si>
  <si>
    <t>North Bendigo</t>
  </si>
  <si>
    <t>Other Regional Centres</t>
  </si>
  <si>
    <t>Bairnsdale</t>
  </si>
  <si>
    <t>Castlemaine</t>
  </si>
  <si>
    <t>Echuca</t>
  </si>
  <si>
    <t>Hamilton</t>
  </si>
  <si>
    <t>Moe-Newborough</t>
  </si>
  <si>
    <t>Morwell</t>
  </si>
  <si>
    <t>Ocean Grove-Barwon Heads</t>
  </si>
  <si>
    <t>Portland</t>
  </si>
  <si>
    <t>Sale-Maffra</t>
  </si>
  <si>
    <t>Seymour</t>
  </si>
  <si>
    <t>Shepparton</t>
  </si>
  <si>
    <t>Torquay</t>
  </si>
  <si>
    <t>Traralgon</t>
  </si>
  <si>
    <t>Warragul</t>
  </si>
  <si>
    <t>Figure 8</t>
  </si>
  <si>
    <t>Change</t>
  </si>
  <si>
    <t>Turnover rate</t>
  </si>
  <si>
    <t>Notes:</t>
  </si>
  <si>
    <t>2. Bond refunds (moving annual total) as % of total active bonds</t>
  </si>
  <si>
    <t>4+ bedroom</t>
  </si>
  <si>
    <t>Property Type</t>
  </si>
  <si>
    <t>2 Bedrooms</t>
  </si>
  <si>
    <t>3 Bedrooms</t>
  </si>
  <si>
    <t>4+ Bedrooms</t>
  </si>
  <si>
    <t>13 term henderson</t>
  </si>
  <si>
    <t>na</t>
  </si>
  <si>
    <t>%</t>
  </si>
  <si>
    <t>VRI ann % change</t>
  </si>
  <si>
    <t>5 yr % ch</t>
  </si>
  <si>
    <t>% change</t>
  </si>
  <si>
    <t>Turnover</t>
  </si>
  <si>
    <t>2 bedrooms</t>
  </si>
  <si>
    <t>3 bedrooms</t>
  </si>
  <si>
    <t>4+ bedrooms</t>
  </si>
  <si>
    <t>All properties</t>
  </si>
  <si>
    <t>Barwon South West</t>
  </si>
  <si>
    <t>Grampians</t>
  </si>
  <si>
    <t>Loddon Mallee</t>
  </si>
  <si>
    <t>North and West Metro</t>
  </si>
  <si>
    <t>Eastern Metro</t>
  </si>
  <si>
    <t>Contents</t>
  </si>
  <si>
    <t>Front page</t>
  </si>
  <si>
    <t>Figure 1</t>
  </si>
  <si>
    <t>Table 1</t>
  </si>
  <si>
    <t>Median rents and rent indices</t>
  </si>
  <si>
    <t>Table 2</t>
  </si>
  <si>
    <t>Table 3</t>
  </si>
  <si>
    <t>Figure 2</t>
  </si>
  <si>
    <t>Table 4</t>
  </si>
  <si>
    <t>Table 5</t>
  </si>
  <si>
    <t>Table 6</t>
  </si>
  <si>
    <t>New lettings for statistical regions</t>
  </si>
  <si>
    <t>Figure 4</t>
  </si>
  <si>
    <t>Figure 5a</t>
  </si>
  <si>
    <t>Figure 5b</t>
  </si>
  <si>
    <t>Table 7</t>
  </si>
  <si>
    <t>Tenancy duration and turnover</t>
  </si>
  <si>
    <t>Table 8</t>
  </si>
  <si>
    <t>Figure 7</t>
  </si>
  <si>
    <t>Table 9</t>
  </si>
  <si>
    <t>Table 10</t>
  </si>
  <si>
    <t>Table 11</t>
  </si>
  <si>
    <t>Table 12</t>
  </si>
  <si>
    <t>Table 13</t>
  </si>
  <si>
    <t>Worksheet</t>
  </si>
  <si>
    <t>Title</t>
  </si>
  <si>
    <t>Figure 1: Metropolitan Rent Index and Regional Rent Index - annual percent change</t>
  </si>
  <si>
    <t>Median duration</t>
  </si>
  <si>
    <t>5 year</t>
  </si>
  <si>
    <t>R</t>
  </si>
  <si>
    <t>M</t>
  </si>
  <si>
    <t>vic</t>
  </si>
  <si>
    <t>metro</t>
  </si>
  <si>
    <t>non-metro</t>
  </si>
  <si>
    <t>#</t>
  </si>
  <si>
    <t>Other worksheets not included in Rental Report - sources for data</t>
  </si>
  <si>
    <t>Source of data for Figure 1 - Rent Indices</t>
  </si>
  <si>
    <t>MRI long-term average
(10 years)</t>
  </si>
  <si>
    <t>RRI long-term average
(10 years)</t>
  </si>
  <si>
    <t>Table 14</t>
  </si>
  <si>
    <t>Affordable lettings for local government areas</t>
  </si>
  <si>
    <t>* percentage change figures are calculated from relevant Rent Index</t>
  </si>
  <si>
    <t>Highest median rents</t>
  </si>
  <si>
    <t>Lowest median rents</t>
  </si>
  <si>
    <t>Metro/RV</t>
  </si>
  <si>
    <t>Table 7: Turnover and tenancy duration</t>
  </si>
  <si>
    <t>1 year</t>
  </si>
  <si>
    <t>Active bonds by local government area</t>
  </si>
  <si>
    <t>Metropolitan Rent Index and Regional Rent Index - annual percent change</t>
  </si>
  <si>
    <t>Table 1: Median rents and rent indices</t>
  </si>
  <si>
    <t>Contents page</t>
  </si>
  <si>
    <t>RRI ann % change</t>
  </si>
  <si>
    <t>Melbourne vacancy rate</t>
  </si>
  <si>
    <t>Regional vacancy rate</t>
  </si>
  <si>
    <t>Percentile 25</t>
  </si>
  <si>
    <t>Percentile 75</t>
  </si>
  <si>
    <t>Geelong-Newcomb</t>
  </si>
  <si>
    <t>Data source</t>
  </si>
  <si>
    <t>Median rents for new lettings by statistical region</t>
  </si>
  <si>
    <t>Median rents for new lettings by major property types</t>
  </si>
  <si>
    <t>Highest and lowest median rents in metropolitan Melbourne and regional Victoria</t>
  </si>
  <si>
    <t>Overall new lettings for Melbourne, Regional Victoria and Victoria</t>
  </si>
  <si>
    <t>Median tenancy duration (months) and turnover by dwelling size</t>
  </si>
  <si>
    <t>Rental vacancy rate - trend</t>
  </si>
  <si>
    <t>Affordable rentals as percent of all rentals, Victoria</t>
  </si>
  <si>
    <t>Rental affordability by indicative households on Centrelink incomes</t>
  </si>
  <si>
    <t>Moving annual median rents for suburbs/towns by major property type</t>
  </si>
  <si>
    <t>Median rents for local government areas, by DHS region, by major property type</t>
  </si>
  <si>
    <t>Moving annual median rents for 2 bedroom flats  in metropolitan Melbourne</t>
  </si>
  <si>
    <t>Moving annual median rents for 3 bedroom houses in metropolitan Melbourne</t>
  </si>
  <si>
    <t>Total active residential bonds, Victoria - annual percentage change</t>
  </si>
  <si>
    <t>Number of active bonds by suburbs for metropolitan Melbourne</t>
  </si>
  <si>
    <t>Number of active bonds by local government area for regional Victoria</t>
  </si>
  <si>
    <t>Affordable dwellings in metropolitan Melbourne by local government area</t>
  </si>
  <si>
    <t>Affordable dwellings in regional Victoria by local government area</t>
  </si>
  <si>
    <t>Table 2: Median rents for new lettings by statistical region</t>
  </si>
  <si>
    <t>Table 3: Median rents for new lettings by major property types</t>
  </si>
  <si>
    <t>Figure 2: Moving annual median rents for 2 bedroom flats in metropolitan Melbourne</t>
  </si>
  <si>
    <t>Figure 3: Moving annual median rents for 3 bedroom houses in metropolitan Melbourne</t>
  </si>
  <si>
    <t>Table 4: Highest and lowest median rents in metropolitan Melbourne and regional Victoria</t>
  </si>
  <si>
    <t>Table 5: Overall new lettings for Melbourne, regional Victoria, and Victoria</t>
  </si>
  <si>
    <t>Table 6: New lettings for statistical regions</t>
  </si>
  <si>
    <t>Figure 4: Total Active Residential Bonds, Victoria - annual percentage change</t>
  </si>
  <si>
    <t>Figure 5a: Number of active bonds by suburb for metropolitan Melbourne</t>
  </si>
  <si>
    <t>Figure 5b: Number of active bonds by local government area for Regional Victoria</t>
  </si>
  <si>
    <t>Table 8: Median tenancy duration (months) and turnover by dwelling size</t>
  </si>
  <si>
    <t>Table 9: Rental affordability by indicative households on Centrelink incomes</t>
  </si>
  <si>
    <t>Affordable lettings for indicative households on Centrelink incomes by region</t>
  </si>
  <si>
    <t>1. Average is the median duration (months) from bond lodgement date to bond claim date for refunds in that quarter</t>
  </si>
  <si>
    <t>Average tenancy duration</t>
  </si>
  <si>
    <t>Figure 7: Rental vacancy rate - trend</t>
  </si>
  <si>
    <t>Annual % change</t>
  </si>
  <si>
    <t>Figure 8: Affordable rentals as percent of all rentals, Victoria</t>
  </si>
  <si>
    <t>Lending to investors in residential housing</t>
  </si>
  <si>
    <t>Figure 9a</t>
  </si>
  <si>
    <t>Figure 9b</t>
  </si>
  <si>
    <t>Figure 9a: Affordable dwellings in metropolitan Melbourne by local government area</t>
  </si>
  <si>
    <t>Figure 9b: Affordable dwellings in regional Victoria by local government area</t>
  </si>
  <si>
    <t>Month</t>
  </si>
  <si>
    <t>Quarter</t>
  </si>
  <si>
    <t>Source data</t>
  </si>
  <si>
    <t>Figure 1: Rent Indices data</t>
  </si>
  <si>
    <t>5 year average annual % change</t>
  </si>
  <si>
    <t>10 year average annual % change</t>
  </si>
  <si>
    <t>Lending to investors ($m)</t>
  </si>
  <si>
    <t>Investor share of all housing loans (%)</t>
  </si>
  <si>
    <t>Proportion of new lettings in Melbourne</t>
  </si>
  <si>
    <t>Metro/Rural</t>
  </si>
  <si>
    <t>Quarterly change</t>
  </si>
  <si>
    <t>Annual change</t>
  </si>
  <si>
    <t>Figure 6: Lending to household investors in residential housing, Victoria</t>
  </si>
  <si>
    <t xml:space="preserve">Couple on age/disability pension </t>
  </si>
  <si>
    <t>1 or 2 bedrooms</t>
  </si>
  <si>
    <t xml:space="preserve">Single on age/disability pension </t>
  </si>
  <si>
    <t>Table 15</t>
  </si>
  <si>
    <t>Rental affordability for households on Centrelink Age/Disability Support pensions</t>
  </si>
  <si>
    <t>Table 14: Affordable lettings for local government areas</t>
  </si>
  <si>
    <t>Table 13: Median rents for local government areas, by DHS region, by major property type</t>
  </si>
  <si>
    <t>Table 12: Moving annual median rents for suburbs/towns by major property type</t>
  </si>
  <si>
    <t>Table 11: Affordable lettings for indicative households on Centrelink incomes by region</t>
  </si>
  <si>
    <t>Table 10: Rental affordability for households on Centrelink Age/Disability Support pensions</t>
  </si>
  <si>
    <t>Figure 4: Active bonds data</t>
  </si>
  <si>
    <t>Figure 6: Investor finance data</t>
  </si>
  <si>
    <t>Figure 7: Vacancy rate data</t>
  </si>
  <si>
    <t>Figure 8: Affordable housing data</t>
  </si>
  <si>
    <t>Figure 1 source</t>
  </si>
  <si>
    <t>Figure 6 source</t>
  </si>
  <si>
    <t>Figure 7 source</t>
  </si>
  <si>
    <t>Figure 8 source</t>
  </si>
  <si>
    <t>Figure 4 source</t>
  </si>
  <si>
    <t>Source of data for Figure 6 - Investor financing</t>
  </si>
  <si>
    <t>Source of data for Figure 7 - Vacancy rates</t>
  </si>
  <si>
    <t>Source of data for Figure 4 - Actives bonds</t>
  </si>
  <si>
    <t>Source of data for Figure 8 - Affordable housing</t>
  </si>
  <si>
    <t>3 bedroom house</t>
  </si>
  <si>
    <t>2 bedroom flat</t>
  </si>
  <si>
    <t>Merri-bek</t>
  </si>
  <si>
    <t>Mar 2009</t>
  </si>
  <si>
    <t>Mar 2010</t>
  </si>
  <si>
    <t>Mar 2011</t>
  </si>
  <si>
    <t>Mar 2012</t>
  </si>
  <si>
    <t>Mar 2013</t>
  </si>
  <si>
    <t>Mar 2014</t>
  </si>
  <si>
    <t>Mar 2015</t>
  </si>
  <si>
    <t>Mar 2016</t>
  </si>
  <si>
    <t>Mar 2017</t>
  </si>
  <si>
    <t>Mar 2018</t>
  </si>
  <si>
    <t>Mar 2019</t>
  </si>
  <si>
    <t>Mar 2020</t>
  </si>
  <si>
    <t>Mar 2021</t>
  </si>
  <si>
    <t>Mar 2022</t>
  </si>
  <si>
    <t>Mar 2023</t>
  </si>
  <si>
    <t>Mar 2024</t>
  </si>
  <si>
    <t>Table 15: Active bonds by local government area, March 2009 to March 2024</t>
  </si>
  <si>
    <t>March quarter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</si>
</sst>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;\-&quot;$&quot;#,##0"/>
    <numFmt numFmtId="6" formatCode="&quot;$&quot;#,##0;[Red]\-&quot;$&quot;#,##0"/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  <numFmt numFmtId="169" formatCode="0.0%"/>
    <numFmt numFmtId="170" formatCode="_-* #,##0_-;\-* #,##0_-;_-* &quot;-&quot;??_-;_-@_-"/>
    <numFmt numFmtId="171" formatCode="0.0"/>
    <numFmt numFmtId="172" formatCode="mmm\-yyyy"/>
    <numFmt numFmtId="173" formatCode="#,##0_ ;\-#,##0\ "/>
  </numFmts>
  <fonts count="42" x14ac:knownFonts="1">
    <font>
      <sz val="8"/>
      <name val="Verdana"/>
    </font>
    <font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11"/>
      <name val="Verdan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8"/>
      <color theme="10"/>
      <name val="Verdana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indexed="10"/>
      <name val="Arial"/>
      <family val="2"/>
    </font>
    <font>
      <i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0"/>
      <name val="Arial"/>
      <family val="2"/>
    </font>
    <font>
      <b/>
      <sz val="9"/>
      <color theme="10"/>
      <name val="Verdana"/>
      <family val="2"/>
    </font>
    <font>
      <sz val="16"/>
      <color rgb="FFFF0000"/>
      <name val="Verdana"/>
      <family val="2"/>
    </font>
    <font>
      <b/>
      <sz val="9"/>
      <color theme="10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u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u/>
      <sz val="8"/>
      <color theme="10"/>
      <name val="Arial"/>
      <family val="2"/>
    </font>
    <font>
      <sz val="12"/>
      <name val="Arial"/>
      <family val="2"/>
    </font>
    <font>
      <b/>
      <sz val="8"/>
      <color theme="10"/>
      <name val="Verdana"/>
      <family val="2"/>
    </font>
    <font>
      <b/>
      <sz val="10"/>
      <color theme="10"/>
      <name val="Arial"/>
      <family val="2"/>
    </font>
    <font>
      <b/>
      <sz val="11"/>
      <color indexed="12"/>
      <name val="Arial"/>
      <family val="2"/>
    </font>
    <font>
      <b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BE3CB"/>
        <bgColor indexed="64"/>
      </patternFill>
    </fill>
    <fill>
      <patternFill patternType="solid">
        <fgColor rgb="FFD5F1E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7" fontId="3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9" fontId="18" fillId="0" borderId="0" applyFont="0" applyFill="0" applyBorder="0" applyAlignment="0" applyProtection="0"/>
  </cellStyleXfs>
  <cellXfs count="246">
    <xf numFmtId="0" fontId="0" fillId="0" borderId="0" xfId="0"/>
    <xf numFmtId="17" fontId="5" fillId="0" borderId="0" xfId="9" applyNumberFormat="1"/>
    <xf numFmtId="0" fontId="5" fillId="0" borderId="0" xfId="9"/>
    <xf numFmtId="172" fontId="5" fillId="0" borderId="0" xfId="0" applyNumberFormat="1" applyFont="1" applyAlignment="1">
      <alignment horizontal="left"/>
    </xf>
    <xf numFmtId="0" fontId="7" fillId="0" borderId="0" xfId="8" applyFont="1"/>
    <xf numFmtId="17" fontId="5" fillId="0" borderId="0" xfId="8" applyNumberFormat="1" applyFont="1"/>
    <xf numFmtId="0" fontId="5" fillId="0" borderId="0" xfId="0" applyFont="1"/>
    <xf numFmtId="171" fontId="6" fillId="0" borderId="0" xfId="0" applyNumberFormat="1" applyFont="1" applyAlignment="1">
      <alignment horizontal="center"/>
    </xf>
    <xf numFmtId="3" fontId="5" fillId="0" borderId="0" xfId="0" applyNumberFormat="1" applyFont="1"/>
    <xf numFmtId="17" fontId="5" fillId="0" borderId="0" xfId="0" applyNumberFormat="1" applyFont="1"/>
    <xf numFmtId="0" fontId="6" fillId="0" borderId="0" xfId="0" applyFont="1" applyAlignment="1">
      <alignment horizontal="center"/>
    </xf>
    <xf numFmtId="0" fontId="12" fillId="0" borderId="0" xfId="0" applyFont="1"/>
    <xf numFmtId="0" fontId="14" fillId="0" borderId="0" xfId="25" applyFont="1"/>
    <xf numFmtId="2" fontId="6" fillId="0" borderId="0" xfId="0" applyNumberFormat="1" applyFont="1" applyAlignment="1">
      <alignment horizontal="center"/>
    </xf>
    <xf numFmtId="169" fontId="5" fillId="0" borderId="0" xfId="15" applyNumberFormat="1" applyFont="1"/>
    <xf numFmtId="0" fontId="10" fillId="0" borderId="0" xfId="6" applyFont="1" applyAlignment="1">
      <alignment horizontal="center"/>
    </xf>
    <xf numFmtId="0" fontId="20" fillId="0" borderId="0" xfId="6" applyFont="1"/>
    <xf numFmtId="0" fontId="8" fillId="0" borderId="0" xfId="14" applyFont="1" applyAlignment="1">
      <alignment horizontal="left" wrapText="1"/>
    </xf>
    <xf numFmtId="0" fontId="21" fillId="0" borderId="0" xfId="7" applyFont="1" applyAlignment="1">
      <alignment horizontal="right" vertical="center"/>
    </xf>
    <xf numFmtId="0" fontId="21" fillId="0" borderId="0" xfId="14" applyFont="1" applyAlignment="1">
      <alignment horizontal="right" vertical="center" wrapText="1"/>
    </xf>
    <xf numFmtId="0" fontId="22" fillId="0" borderId="0" xfId="14" applyFont="1" applyAlignment="1">
      <alignment horizontal="left"/>
    </xf>
    <xf numFmtId="169" fontId="22" fillId="0" borderId="0" xfId="15" applyNumberFormat="1" applyFont="1" applyFill="1" applyBorder="1" applyAlignment="1">
      <alignment horizontal="center"/>
    </xf>
    <xf numFmtId="171" fontId="5" fillId="0" borderId="0" xfId="9" applyNumberFormat="1"/>
    <xf numFmtId="0" fontId="6" fillId="0" borderId="0" xfId="0" applyFont="1"/>
    <xf numFmtId="169" fontId="5" fillId="0" borderId="0" xfId="15" applyNumberFormat="1" applyFont="1" applyFill="1" applyAlignment="1">
      <alignment horizontal="right"/>
    </xf>
    <xf numFmtId="3" fontId="0" fillId="0" borderId="0" xfId="0" applyNumberFormat="1"/>
    <xf numFmtId="0" fontId="2" fillId="0" borderId="0" xfId="8" applyFont="1"/>
    <xf numFmtId="169" fontId="2" fillId="0" borderId="0" xfId="8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7" fillId="0" borderId="0" xfId="8" applyFont="1" applyAlignment="1">
      <alignment horizontal="right" wrapText="1"/>
    </xf>
    <xf numFmtId="0" fontId="6" fillId="0" borderId="0" xfId="9" applyFont="1"/>
    <xf numFmtId="0" fontId="7" fillId="0" borderId="0" xfId="8" applyFont="1" applyAlignment="1">
      <alignment horizontal="left" vertical="center"/>
    </xf>
    <xf numFmtId="170" fontId="15" fillId="0" borderId="0" xfId="1" applyNumberFormat="1" applyFont="1" applyFill="1"/>
    <xf numFmtId="0" fontId="15" fillId="0" borderId="0" xfId="12" applyFont="1"/>
    <xf numFmtId="17" fontId="15" fillId="0" borderId="0" xfId="12" applyNumberFormat="1" applyFont="1" applyAlignment="1">
      <alignment horizontal="right"/>
    </xf>
    <xf numFmtId="0" fontId="15" fillId="0" borderId="0" xfId="12" applyFont="1" applyAlignment="1">
      <alignment horizontal="right"/>
    </xf>
    <xf numFmtId="165" fontId="15" fillId="0" borderId="0" xfId="12" applyNumberFormat="1" applyFont="1" applyAlignment="1">
      <alignment horizontal="right"/>
    </xf>
    <xf numFmtId="0" fontId="19" fillId="0" borderId="0" xfId="12" applyFont="1" applyAlignment="1">
      <alignment horizontal="left" indent="1"/>
    </xf>
    <xf numFmtId="0" fontId="19" fillId="0" borderId="0" xfId="12" applyFont="1"/>
    <xf numFmtId="0" fontId="15" fillId="0" borderId="0" xfId="20" applyFont="1"/>
    <xf numFmtId="170" fontId="5" fillId="0" borderId="0" xfId="1" applyNumberFormat="1" applyFont="1" applyFill="1"/>
    <xf numFmtId="169" fontId="5" fillId="0" borderId="0" xfId="10" applyNumberFormat="1"/>
    <xf numFmtId="0" fontId="11" fillId="0" borderId="0" xfId="10" applyFont="1" applyAlignment="1">
      <alignment horizontal="center"/>
    </xf>
    <xf numFmtId="0" fontId="11" fillId="0" borderId="0" xfId="10" applyFont="1"/>
    <xf numFmtId="0" fontId="5" fillId="0" borderId="0" xfId="10"/>
    <xf numFmtId="0" fontId="5" fillId="0" borderId="0" xfId="0" applyFont="1" applyAlignment="1">
      <alignment horizontal="center"/>
    </xf>
    <xf numFmtId="0" fontId="19" fillId="0" borderId="0" xfId="0" applyFont="1"/>
    <xf numFmtId="0" fontId="19" fillId="0" borderId="0" xfId="11" applyFont="1" applyAlignment="1">
      <alignment horizontal="center"/>
    </xf>
    <xf numFmtId="0" fontId="5" fillId="0" borderId="0" xfId="11" applyAlignment="1">
      <alignment horizontal="center"/>
    </xf>
    <xf numFmtId="169" fontId="5" fillId="0" borderId="0" xfId="15" applyNumberFormat="1" applyFont="1" applyFill="1"/>
    <xf numFmtId="3" fontId="5" fillId="0" borderId="0" xfId="12" applyNumberFormat="1" applyFont="1" applyAlignment="1">
      <alignment horizontal="right"/>
    </xf>
    <xf numFmtId="6" fontId="5" fillId="0" borderId="0" xfId="12" applyNumberFormat="1" applyFont="1" applyAlignment="1">
      <alignment horizontal="right"/>
    </xf>
    <xf numFmtId="169" fontId="5" fillId="0" borderId="0" xfId="21" applyNumberFormat="1" applyFont="1" applyAlignment="1">
      <alignment horizontal="right"/>
    </xf>
    <xf numFmtId="3" fontId="6" fillId="0" borderId="0" xfId="12" applyNumberFormat="1" applyFont="1" applyAlignment="1">
      <alignment horizontal="right"/>
    </xf>
    <xf numFmtId="6" fontId="6" fillId="0" borderId="0" xfId="12" applyNumberFormat="1" applyFont="1" applyAlignment="1">
      <alignment horizontal="right"/>
    </xf>
    <xf numFmtId="169" fontId="6" fillId="0" borderId="0" xfId="21" applyNumberFormat="1" applyFont="1" applyAlignment="1">
      <alignment horizontal="right"/>
    </xf>
    <xf numFmtId="5" fontId="0" fillId="0" borderId="0" xfId="0" applyNumberFormat="1"/>
    <xf numFmtId="0" fontId="25" fillId="0" borderId="0" xfId="0" applyFont="1"/>
    <xf numFmtId="3" fontId="15" fillId="0" borderId="0" xfId="0" applyNumberFormat="1" applyFont="1"/>
    <xf numFmtId="9" fontId="6" fillId="0" borderId="0" xfId="15" applyFont="1" applyFill="1" applyAlignment="1">
      <alignment horizontal="centerContinuous"/>
    </xf>
    <xf numFmtId="9" fontId="6" fillId="0" borderId="0" xfId="15" applyFont="1" applyFill="1"/>
    <xf numFmtId="0" fontId="7" fillId="0" borderId="0" xfId="0" applyFont="1" applyAlignment="1">
      <alignment vertical="center"/>
    </xf>
    <xf numFmtId="10" fontId="5" fillId="0" borderId="0" xfId="0" applyNumberFormat="1" applyFont="1"/>
    <xf numFmtId="0" fontId="15" fillId="0" borderId="0" xfId="0" applyFont="1"/>
    <xf numFmtId="168" fontId="15" fillId="0" borderId="0" xfId="0" applyNumberFormat="1" applyFont="1" applyAlignment="1">
      <alignment horizontal="center"/>
    </xf>
    <xf numFmtId="171" fontId="15" fillId="0" borderId="0" xfId="0" applyNumberFormat="1" applyFont="1" applyAlignment="1">
      <alignment horizontal="center"/>
    </xf>
    <xf numFmtId="169" fontId="15" fillId="0" borderId="0" xfId="15" applyNumberFormat="1" applyFont="1" applyFill="1" applyAlignment="1">
      <alignment horizontal="center"/>
    </xf>
    <xf numFmtId="168" fontId="15" fillId="0" borderId="0" xfId="0" applyNumberFormat="1" applyFont="1"/>
    <xf numFmtId="169" fontId="15" fillId="0" borderId="0" xfId="15" applyNumberFormat="1" applyFont="1" applyFill="1" applyBorder="1"/>
    <xf numFmtId="0" fontId="5" fillId="0" borderId="0" xfId="24" applyFont="1"/>
    <xf numFmtId="170" fontId="27" fillId="0" borderId="0" xfId="2" applyNumberFormat="1" applyFont="1"/>
    <xf numFmtId="169" fontId="5" fillId="0" borderId="0" xfId="16" applyNumberFormat="1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 wrapText="1"/>
    </xf>
    <xf numFmtId="169" fontId="11" fillId="0" borderId="0" xfId="0" applyNumberFormat="1" applyFont="1"/>
    <xf numFmtId="169" fontId="11" fillId="0" borderId="0" xfId="15" applyNumberFormat="1" applyFont="1"/>
    <xf numFmtId="9" fontId="15" fillId="0" borderId="0" xfId="15" applyFont="1"/>
    <xf numFmtId="171" fontId="15" fillId="0" borderId="0" xfId="0" applyNumberFormat="1" applyFont="1"/>
    <xf numFmtId="0" fontId="5" fillId="0" borderId="0" xfId="3" applyFont="1"/>
    <xf numFmtId="0" fontId="11" fillId="0" borderId="0" xfId="3" applyFont="1"/>
    <xf numFmtId="0" fontId="5" fillId="0" borderId="0" xfId="3" applyFont="1" applyAlignment="1">
      <alignment horizontal="right"/>
    </xf>
    <xf numFmtId="0" fontId="6" fillId="0" borderId="0" xfId="3" applyFont="1"/>
    <xf numFmtId="17" fontId="5" fillId="0" borderId="0" xfId="3" applyNumberFormat="1" applyFont="1"/>
    <xf numFmtId="9" fontId="5" fillId="0" borderId="0" xfId="15" applyFont="1"/>
    <xf numFmtId="10" fontId="5" fillId="0" borderId="0" xfId="24" applyNumberFormat="1" applyFont="1"/>
    <xf numFmtId="170" fontId="5" fillId="0" borderId="0" xfId="24" applyNumberFormat="1" applyFont="1"/>
    <xf numFmtId="170" fontId="5" fillId="0" borderId="0" xfId="3" applyNumberFormat="1" applyFont="1"/>
    <xf numFmtId="169" fontId="5" fillId="0" borderId="0" xfId="24" applyNumberFormat="1" applyFont="1"/>
    <xf numFmtId="0" fontId="28" fillId="0" borderId="0" xfId="24" applyFont="1"/>
    <xf numFmtId="0" fontId="1" fillId="0" borderId="0" xfId="24" applyFont="1"/>
    <xf numFmtId="0" fontId="1" fillId="0" borderId="0" xfId="5" applyFont="1"/>
    <xf numFmtId="1" fontId="1" fillId="0" borderId="0" xfId="5" applyNumberFormat="1" applyFont="1"/>
    <xf numFmtId="0" fontId="15" fillId="0" borderId="0" xfId="5" applyFont="1" applyAlignment="1">
      <alignment wrapText="1"/>
    </xf>
    <xf numFmtId="0" fontId="15" fillId="0" borderId="0" xfId="5" applyFont="1"/>
    <xf numFmtId="169" fontId="22" fillId="3" borderId="0" xfId="15" applyNumberFormat="1" applyFont="1" applyFill="1" applyBorder="1" applyAlignment="1">
      <alignment horizontal="center"/>
    </xf>
    <xf numFmtId="0" fontId="24" fillId="3" borderId="0" xfId="26" applyFont="1" applyFill="1" applyAlignment="1" applyProtection="1">
      <alignment vertical="center"/>
    </xf>
    <xf numFmtId="0" fontId="26" fillId="3" borderId="0" xfId="26" applyFont="1" applyFill="1" applyAlignment="1" applyProtection="1">
      <alignment vertical="center"/>
    </xf>
    <xf numFmtId="0" fontId="29" fillId="0" borderId="0" xfId="23" applyFont="1" applyAlignment="1">
      <alignment vertical="center"/>
    </xf>
    <xf numFmtId="0" fontId="30" fillId="3" borderId="0" xfId="26" applyFont="1" applyFill="1" applyAlignment="1" applyProtection="1">
      <alignment vertical="center"/>
    </xf>
    <xf numFmtId="0" fontId="30" fillId="4" borderId="0" xfId="26" applyFont="1" applyFill="1" applyAlignment="1" applyProtection="1">
      <alignment vertical="center"/>
    </xf>
    <xf numFmtId="0" fontId="31" fillId="0" borderId="0" xfId="23" applyFont="1"/>
    <xf numFmtId="169" fontId="5" fillId="0" borderId="0" xfId="0" applyNumberFormat="1" applyFont="1"/>
    <xf numFmtId="0" fontId="1" fillId="0" borderId="0" xfId="8" applyFont="1"/>
    <xf numFmtId="0" fontId="1" fillId="0" borderId="0" xfId="8" applyFont="1" applyAlignment="1">
      <alignment horizontal="right"/>
    </xf>
    <xf numFmtId="3" fontId="1" fillId="0" borderId="0" xfId="0" applyNumberFormat="1" applyFont="1"/>
    <xf numFmtId="169" fontId="1" fillId="0" borderId="0" xfId="15" applyNumberFormat="1" applyFont="1" applyFill="1"/>
    <xf numFmtId="169" fontId="1" fillId="0" borderId="0" xfId="15" applyNumberFormat="1" applyFont="1"/>
    <xf numFmtId="10" fontId="1" fillId="0" borderId="0" xfId="8" applyNumberFormat="1" applyFont="1"/>
    <xf numFmtId="0" fontId="5" fillId="0" borderId="0" xfId="0" quotePrefix="1" applyFont="1"/>
    <xf numFmtId="0" fontId="5" fillId="0" borderId="0" xfId="0" applyFont="1" applyAlignment="1">
      <alignment horizontal="right" wrapText="1"/>
    </xf>
    <xf numFmtId="169" fontId="1" fillId="0" borderId="0" xfId="15" applyNumberFormat="1" applyFont="1" applyBorder="1"/>
    <xf numFmtId="0" fontId="11" fillId="0" borderId="0" xfId="0" applyFont="1"/>
    <xf numFmtId="9" fontId="11" fillId="0" borderId="0" xfId="15" applyFont="1" applyFill="1"/>
    <xf numFmtId="0" fontId="5" fillId="0" borderId="1" xfId="0" applyFont="1" applyBorder="1"/>
    <xf numFmtId="0" fontId="5" fillId="0" borderId="1" xfId="10" applyBorder="1" applyAlignment="1">
      <alignment horizontal="right"/>
    </xf>
    <xf numFmtId="169" fontId="5" fillId="0" borderId="1" xfId="10" applyNumberFormat="1" applyBorder="1" applyAlignment="1">
      <alignment horizontal="right"/>
    </xf>
    <xf numFmtId="9" fontId="1" fillId="0" borderId="0" xfId="15" applyFont="1" applyFill="1"/>
    <xf numFmtId="9" fontId="1" fillId="3" borderId="0" xfId="15" applyFont="1" applyFill="1"/>
    <xf numFmtId="0" fontId="1" fillId="0" borderId="0" xfId="0" applyFont="1"/>
    <xf numFmtId="170" fontId="1" fillId="3" borderId="0" xfId="1" applyNumberFormat="1" applyFont="1" applyFill="1" applyBorder="1" applyAlignment="1">
      <alignment horizontal="right" vertical="center"/>
    </xf>
    <xf numFmtId="169" fontId="1" fillId="3" borderId="0" xfId="15" applyNumberFormat="1" applyFont="1" applyFill="1" applyBorder="1" applyAlignment="1">
      <alignment horizontal="right" vertical="center"/>
    </xf>
    <xf numFmtId="170" fontId="1" fillId="0" borderId="0" xfId="1" applyNumberFormat="1" applyFont="1" applyFill="1" applyBorder="1" applyAlignment="1">
      <alignment horizontal="center" vertical="center"/>
    </xf>
    <xf numFmtId="169" fontId="1" fillId="0" borderId="0" xfId="15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3" applyFont="1"/>
    <xf numFmtId="169" fontId="28" fillId="0" borderId="0" xfId="16" applyNumberFormat="1" applyFont="1"/>
    <xf numFmtId="169" fontId="28" fillId="0" borderId="0" xfId="16" applyNumberFormat="1" applyFont="1" applyFill="1"/>
    <xf numFmtId="168" fontId="5" fillId="0" borderId="0" xfId="3" applyNumberFormat="1" applyFont="1"/>
    <xf numFmtId="0" fontId="34" fillId="0" borderId="0" xfId="0" applyFont="1"/>
    <xf numFmtId="0" fontId="35" fillId="0" borderId="0" xfId="0" applyFont="1"/>
    <xf numFmtId="0" fontId="28" fillId="0" borderId="0" xfId="0" applyFont="1"/>
    <xf numFmtId="0" fontId="26" fillId="3" borderId="0" xfId="26" applyFont="1" applyFill="1" applyBorder="1" applyAlignment="1" applyProtection="1">
      <alignment vertical="center"/>
    </xf>
    <xf numFmtId="0" fontId="16" fillId="0" borderId="0" xfId="0" applyFont="1"/>
    <xf numFmtId="0" fontId="5" fillId="0" borderId="0" xfId="0" applyFont="1" applyAlignment="1">
      <alignment vertical="center"/>
    </xf>
    <xf numFmtId="0" fontId="5" fillId="2" borderId="0" xfId="0" applyFont="1" applyFill="1"/>
    <xf numFmtId="0" fontId="15" fillId="0" borderId="0" xfId="23" applyFont="1"/>
    <xf numFmtId="0" fontId="5" fillId="0" borderId="0" xfId="23" applyFont="1"/>
    <xf numFmtId="0" fontId="1" fillId="0" borderId="0" xfId="23" applyFont="1"/>
    <xf numFmtId="0" fontId="19" fillId="0" borderId="0" xfId="23" applyFont="1"/>
    <xf numFmtId="0" fontId="36" fillId="0" borderId="0" xfId="26" applyFont="1" applyAlignment="1" applyProtection="1">
      <alignment vertical="center"/>
    </xf>
    <xf numFmtId="0" fontId="37" fillId="0" borderId="0" xfId="23" applyFont="1"/>
    <xf numFmtId="0" fontId="32" fillId="0" borderId="0" xfId="23" applyFont="1" applyAlignment="1">
      <alignment horizontal="center" vertical="center"/>
    </xf>
    <xf numFmtId="0" fontId="32" fillId="0" borderId="1" xfId="23" applyFont="1" applyBorder="1"/>
    <xf numFmtId="0" fontId="32" fillId="0" borderId="1" xfId="23" applyFont="1" applyBorder="1" applyAlignment="1">
      <alignment horizontal="center"/>
    </xf>
    <xf numFmtId="0" fontId="32" fillId="0" borderId="0" xfId="0" applyFont="1" applyAlignment="1">
      <alignment vertical="center"/>
    </xf>
    <xf numFmtId="0" fontId="7" fillId="0" borderId="0" xfId="0" applyFont="1"/>
    <xf numFmtId="17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8" fontId="1" fillId="0" borderId="0" xfId="0" applyNumberFormat="1" applyFont="1"/>
    <xf numFmtId="17" fontId="7" fillId="0" borderId="0" xfId="0" applyNumberFormat="1" applyFont="1" applyAlignment="1">
      <alignment horizontal="right" wrapText="1"/>
    </xf>
    <xf numFmtId="0" fontId="7" fillId="0" borderId="0" xfId="0" applyFont="1" applyAlignment="1">
      <alignment horizontal="right" wrapText="1"/>
    </xf>
    <xf numFmtId="170" fontId="22" fillId="0" borderId="0" xfId="2" applyNumberFormat="1" applyFont="1"/>
    <xf numFmtId="169" fontId="7" fillId="0" borderId="0" xfId="16" applyNumberFormat="1" applyFont="1"/>
    <xf numFmtId="170" fontId="1" fillId="0" borderId="0" xfId="3" applyNumberFormat="1" applyFont="1"/>
    <xf numFmtId="0" fontId="1" fillId="0" borderId="0" xfId="3" applyFont="1"/>
    <xf numFmtId="164" fontId="1" fillId="0" borderId="0" xfId="0" applyNumberFormat="1" applyFont="1"/>
    <xf numFmtId="5" fontId="1" fillId="0" borderId="0" xfId="0" applyNumberFormat="1" applyFont="1"/>
    <xf numFmtId="17" fontId="1" fillId="0" borderId="0" xfId="24" applyNumberFormat="1" applyFont="1"/>
    <xf numFmtId="17" fontId="8" fillId="0" borderId="0" xfId="24" applyNumberFormat="1" applyFont="1"/>
    <xf numFmtId="0" fontId="1" fillId="0" borderId="0" xfId="24" applyFont="1" applyAlignment="1">
      <alignment horizontal="right"/>
    </xf>
    <xf numFmtId="170" fontId="8" fillId="0" borderId="0" xfId="2" applyNumberFormat="1" applyFont="1"/>
    <xf numFmtId="169" fontId="1" fillId="0" borderId="0" xfId="16" applyNumberFormat="1" applyFont="1"/>
    <xf numFmtId="9" fontId="1" fillId="0" borderId="0" xfId="16" applyFont="1"/>
    <xf numFmtId="0" fontId="7" fillId="0" borderId="0" xfId="3" applyFont="1" applyAlignment="1">
      <alignment horizontal="center"/>
    </xf>
    <xf numFmtId="17" fontId="7" fillId="0" borderId="0" xfId="3" applyNumberFormat="1" applyFont="1" applyAlignment="1">
      <alignment horizontal="center"/>
    </xf>
    <xf numFmtId="0" fontId="7" fillId="0" borderId="0" xfId="3" applyFont="1" applyAlignment="1">
      <alignment horizontal="left"/>
    </xf>
    <xf numFmtId="0" fontId="1" fillId="0" borderId="0" xfId="3" applyFont="1" applyAlignment="1">
      <alignment horizontal="left" indent="1"/>
    </xf>
    <xf numFmtId="0" fontId="7" fillId="0" borderId="0" xfId="3" applyFont="1"/>
    <xf numFmtId="169" fontId="8" fillId="0" borderId="0" xfId="15" applyNumberFormat="1" applyFont="1" applyAlignment="1">
      <alignment vertical="center"/>
    </xf>
    <xf numFmtId="170" fontId="8" fillId="0" borderId="0" xfId="2" applyNumberFormat="1" applyFont="1" applyAlignment="1">
      <alignment vertical="center"/>
    </xf>
    <xf numFmtId="0" fontId="1" fillId="0" borderId="0" xfId="0" applyFont="1" applyAlignment="1">
      <alignment horizontal="center"/>
    </xf>
    <xf numFmtId="169" fontId="1" fillId="0" borderId="0" xfId="15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8" fontId="1" fillId="0" borderId="0" xfId="1" applyNumberFormat="1" applyFont="1" applyFill="1"/>
    <xf numFmtId="173" fontId="8" fillId="0" borderId="0" xfId="1" applyNumberFormat="1" applyFont="1" applyFill="1"/>
    <xf numFmtId="169" fontId="8" fillId="0" borderId="0" xfId="1" applyNumberFormat="1" applyFont="1" applyFill="1"/>
    <xf numFmtId="10" fontId="0" fillId="0" borderId="0" xfId="0" applyNumberFormat="1"/>
    <xf numFmtId="169" fontId="0" fillId="0" borderId="0" xfId="0" applyNumberFormat="1"/>
    <xf numFmtId="169" fontId="0" fillId="0" borderId="0" xfId="15" applyNumberFormat="1" applyFont="1"/>
    <xf numFmtId="170" fontId="1" fillId="0" borderId="0" xfId="0" applyNumberFormat="1" applyFont="1"/>
    <xf numFmtId="169" fontId="1" fillId="0" borderId="0" xfId="0" applyNumberFormat="1" applyFont="1"/>
    <xf numFmtId="17" fontId="1" fillId="0" borderId="0" xfId="8" applyNumberFormat="1" applyFont="1"/>
    <xf numFmtId="171" fontId="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169" fontId="15" fillId="0" borderId="0" xfId="0" applyNumberFormat="1" applyFont="1"/>
    <xf numFmtId="169" fontId="15" fillId="0" borderId="0" xfId="15" applyNumberFormat="1" applyFont="1" applyFill="1"/>
    <xf numFmtId="9" fontId="5" fillId="0" borderId="0" xfId="15" applyFont="1" applyFill="1"/>
    <xf numFmtId="171" fontId="6" fillId="0" borderId="0" xfId="9" applyNumberFormat="1" applyFont="1" applyAlignment="1">
      <alignment horizontal="center"/>
    </xf>
    <xf numFmtId="0" fontId="7" fillId="0" borderId="0" xfId="8" applyFont="1" applyAlignment="1">
      <alignment horizontal="right"/>
    </xf>
    <xf numFmtId="0" fontId="17" fillId="0" borderId="0" xfId="26" applyAlignment="1" applyProtection="1">
      <alignment vertical="center"/>
    </xf>
    <xf numFmtId="0" fontId="38" fillId="3" borderId="0" xfId="26" applyFont="1" applyFill="1" applyBorder="1" applyAlignment="1" applyProtection="1">
      <alignment vertical="center"/>
    </xf>
    <xf numFmtId="169" fontId="6" fillId="0" borderId="0" xfId="15" applyNumberFormat="1" applyFont="1" applyFill="1" applyAlignment="1">
      <alignment horizontal="right"/>
    </xf>
    <xf numFmtId="17" fontId="19" fillId="0" borderId="0" xfId="0" quotePrefix="1" applyNumberFormat="1" applyFont="1" applyAlignment="1">
      <alignment horizontal="right"/>
    </xf>
    <xf numFmtId="17" fontId="19" fillId="0" borderId="0" xfId="0" applyNumberFormat="1" applyFont="1" applyAlignment="1">
      <alignment horizontal="right"/>
    </xf>
    <xf numFmtId="0" fontId="39" fillId="3" borderId="0" xfId="26" applyFont="1" applyFill="1" applyAlignment="1" applyProtection="1">
      <alignment vertical="center"/>
    </xf>
    <xf numFmtId="0" fontId="23" fillId="0" borderId="0" xfId="26" applyFont="1" applyFill="1" applyAlignment="1" applyProtection="1">
      <alignment vertical="center"/>
    </xf>
    <xf numFmtId="0" fontId="5" fillId="0" borderId="0" xfId="9" applyAlignment="1">
      <alignment vertical="center"/>
    </xf>
    <xf numFmtId="0" fontId="0" fillId="0" borderId="0" xfId="0" applyAlignment="1">
      <alignment vertical="center"/>
    </xf>
    <xf numFmtId="0" fontId="1" fillId="0" borderId="0" xfId="8" applyFont="1" applyAlignment="1">
      <alignment vertical="center"/>
    </xf>
    <xf numFmtId="0" fontId="40" fillId="0" borderId="0" xfId="26" applyFont="1" applyFill="1" applyAlignment="1" applyProtection="1">
      <alignment vertical="center"/>
    </xf>
    <xf numFmtId="0" fontId="40" fillId="0" borderId="0" xfId="26" applyFont="1" applyAlignment="1" applyProtection="1">
      <alignment vertical="center"/>
    </xf>
    <xf numFmtId="0" fontId="16" fillId="0" borderId="0" xfId="0" applyFont="1" applyAlignment="1">
      <alignment vertical="center"/>
    </xf>
    <xf numFmtId="0" fontId="41" fillId="3" borderId="0" xfId="26" applyFont="1" applyFill="1" applyAlignment="1" applyProtection="1">
      <alignment vertical="center"/>
    </xf>
    <xf numFmtId="0" fontId="7" fillId="0" borderId="1" xfId="0" applyFont="1" applyBorder="1" applyAlignment="1">
      <alignment horizontal="right" wrapText="1"/>
    </xf>
    <xf numFmtId="0" fontId="1" fillId="0" borderId="0" xfId="24" applyFont="1" applyAlignment="1">
      <alignment horizontal="center"/>
    </xf>
    <xf numFmtId="169" fontId="6" fillId="0" borderId="0" xfId="15" applyNumberFormat="1" applyFont="1" applyFill="1" applyAlignment="1">
      <alignment vertical="center"/>
    </xf>
    <xf numFmtId="169" fontId="6" fillId="0" borderId="0" xfId="15" applyNumberFormat="1" applyFont="1" applyFill="1" applyAlignment="1">
      <alignment horizontal="center" vertical="center"/>
    </xf>
    <xf numFmtId="5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173" fontId="15" fillId="0" borderId="0" xfId="5" applyNumberFormat="1" applyFont="1"/>
    <xf numFmtId="3" fontId="1" fillId="0" borderId="0" xfId="8" applyNumberFormat="1" applyFont="1"/>
    <xf numFmtId="170" fontId="1" fillId="0" borderId="0" xfId="8" applyNumberFormat="1" applyFont="1"/>
    <xf numFmtId="2" fontId="0" fillId="0" borderId="0" xfId="0" applyNumberFormat="1"/>
    <xf numFmtId="14" fontId="1" fillId="0" borderId="0" xfId="8" applyNumberFormat="1" applyFont="1"/>
    <xf numFmtId="14" fontId="5" fillId="0" borderId="0" xfId="0" applyNumberFormat="1" applyFont="1"/>
    <xf numFmtId="14" fontId="0" fillId="0" borderId="0" xfId="0" applyNumberFormat="1"/>
    <xf numFmtId="1" fontId="5" fillId="0" borderId="0" xfId="15" applyNumberFormat="1" applyFont="1"/>
    <xf numFmtId="1" fontId="5" fillId="0" borderId="0" xfId="3" applyNumberFormat="1" applyFont="1"/>
    <xf numFmtId="169" fontId="15" fillId="0" borderId="0" xfId="15" applyNumberFormat="1" applyFont="1"/>
    <xf numFmtId="169" fontId="1" fillId="0" borderId="0" xfId="8" applyNumberFormat="1" applyFont="1"/>
    <xf numFmtId="17" fontId="6" fillId="0" borderId="0" xfId="0" applyNumberFormat="1" applyFont="1"/>
    <xf numFmtId="17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Continuous"/>
    </xf>
    <xf numFmtId="6" fontId="6" fillId="0" borderId="0" xfId="0" applyNumberFormat="1" applyFont="1" applyAlignment="1">
      <alignment horizontal="centerContinuous"/>
    </xf>
    <xf numFmtId="3" fontId="5" fillId="0" borderId="0" xfId="0" applyNumberFormat="1" applyFont="1" applyAlignment="1">
      <alignment horizontal="right"/>
    </xf>
    <xf numFmtId="6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3" fontId="11" fillId="0" borderId="0" xfId="10" applyNumberFormat="1" applyFont="1"/>
    <xf numFmtId="0" fontId="5" fillId="0" borderId="0" xfId="13" applyFont="1" applyAlignment="1">
      <alignment horizontal="center"/>
    </xf>
    <xf numFmtId="0" fontId="6" fillId="0" borderId="0" xfId="0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24" applyFont="1" applyAlignment="1">
      <alignment horizontal="center"/>
    </xf>
    <xf numFmtId="0" fontId="22" fillId="3" borderId="0" xfId="14" applyFont="1" applyFill="1" applyAlignment="1">
      <alignment horizontal="center"/>
    </xf>
    <xf numFmtId="0" fontId="22" fillId="0" borderId="0" xfId="14" applyFont="1" applyAlignment="1">
      <alignment horizontal="center"/>
    </xf>
    <xf numFmtId="0" fontId="7" fillId="3" borderId="0" xfId="7" applyFont="1" applyFill="1" applyAlignment="1">
      <alignment horizontal="center"/>
    </xf>
    <xf numFmtId="0" fontId="19" fillId="0" borderId="1" xfId="12" applyFont="1" applyBorder="1" applyAlignment="1">
      <alignment horizontal="center"/>
    </xf>
    <xf numFmtId="0" fontId="6" fillId="0" borderId="0" xfId="1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29">
    <cellStyle name="Comma" xfId="1" builtinId="3"/>
    <cellStyle name="Comma 2" xfId="2" xr:uid="{00000000-0005-0000-0000-000001000000}"/>
    <cellStyle name="Comma 3" xfId="18" xr:uid="{00000000-0005-0000-0000-000002000000}"/>
    <cellStyle name="Currency 2" xfId="19" xr:uid="{00000000-0005-0000-0000-000004000000}"/>
    <cellStyle name="Hyperlink" xfId="26" builtinId="8"/>
    <cellStyle name="Normal" xfId="0" builtinId="0"/>
    <cellStyle name="Normal 2" xfId="3" xr:uid="{00000000-0005-0000-0000-000007000000}"/>
    <cellStyle name="Normal 2 2" xfId="24" xr:uid="{00000000-0005-0000-0000-000008000000}"/>
    <cellStyle name="Normal 3" xfId="4" xr:uid="{00000000-0005-0000-0000-000009000000}"/>
    <cellStyle name="Normal 4" xfId="17" xr:uid="{00000000-0005-0000-0000-00000A000000}"/>
    <cellStyle name="Normal 5" xfId="20" xr:uid="{00000000-0005-0000-0000-00000B000000}"/>
    <cellStyle name="Normal 6" xfId="23" xr:uid="{00000000-0005-0000-0000-00000C000000}"/>
    <cellStyle name="Normal 7" xfId="27" xr:uid="{00000000-0005-0000-0000-00000D000000}"/>
    <cellStyle name="Normal_~0652966" xfId="5" xr:uid="{00000000-0005-0000-0000-00000E000000}"/>
    <cellStyle name="Normal_affordabilitymetro ranges_~0652966 2" xfId="6" xr:uid="{00000000-0005-0000-0000-00000F000000}"/>
    <cellStyle name="Normal_affordabilitymetro ranges_Table 8" xfId="7" xr:uid="{00000000-0005-0000-0000-000010000000}"/>
    <cellStyle name="Normal_Bond_numbers" xfId="8" xr:uid="{00000000-0005-0000-0000-000011000000}"/>
    <cellStyle name="Normal_Book7" xfId="9" xr:uid="{00000000-0005-0000-0000-000012000000}"/>
    <cellStyle name="Normal_lga affordability 2" xfId="10" xr:uid="{00000000-0005-0000-0000-000013000000}"/>
    <cellStyle name="Normal_lga affordability_table 11" xfId="11" xr:uid="{00000000-0005-0000-0000-000014000000}"/>
    <cellStyle name="Normal_rr suburbs" xfId="12" xr:uid="{00000000-0005-0000-0000-000015000000}"/>
    <cellStyle name="Normal_table 11" xfId="13" xr:uid="{00000000-0005-0000-0000-000016000000}"/>
    <cellStyle name="Normal_table 6_3 2" xfId="25" xr:uid="{00000000-0005-0000-0000-000017000000}"/>
    <cellStyle name="Normal_Table 8" xfId="14" xr:uid="{00000000-0005-0000-0000-000018000000}"/>
    <cellStyle name="Percent" xfId="15" builtinId="5"/>
    <cellStyle name="Percent 2" xfId="16" xr:uid="{00000000-0005-0000-0000-00001A000000}"/>
    <cellStyle name="Percent 3" xfId="21" xr:uid="{00000000-0005-0000-0000-00001B000000}"/>
    <cellStyle name="Percent 4" xfId="22" xr:uid="{00000000-0005-0000-0000-00001C000000}"/>
    <cellStyle name="Percent 5" xfId="28" xr:uid="{00000000-0005-0000-0000-00001D000000}"/>
  </cellStyles>
  <dxfs count="0"/>
  <tableStyles count="0" defaultTableStyle="TableStyleMedium9" defaultPivotStyle="PivotStyleLight16"/>
  <colors>
    <mruColors>
      <color rgb="FF2EB77E"/>
      <color rgb="FF9DAECB"/>
      <color rgb="FF009639"/>
      <color rgb="FF36C5EE"/>
      <color rgb="FFD5F1E5"/>
      <color rgb="FFABE3CB"/>
      <color rgb="FFECB22B"/>
      <color rgb="FF006B3D"/>
      <color rgb="FF3F5176"/>
      <color rgb="FF7C9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1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087062879767E-2"/>
          <c:y val="7.1916690025400132E-2"/>
          <c:w val="0.87035495351535463"/>
          <c:h val="0.73880658121618292"/>
        </c:manualLayout>
      </c:layout>
      <c:lineChart>
        <c:grouping val="standard"/>
        <c:varyColors val="0"/>
        <c:ser>
          <c:idx val="0"/>
          <c:order val="0"/>
          <c:tx>
            <c:v>Metropolitan Rent Index (MRI)</c:v>
          </c:tx>
          <c:spPr>
            <a:ln w="22225">
              <a:solidFill>
                <a:srgbClr val="36C5EE"/>
              </a:solidFill>
              <a:prstDash val="solid"/>
            </a:ln>
          </c:spPr>
          <c:marker>
            <c:symbol val="none"/>
          </c:marker>
          <c:cat>
            <c:numRef>
              <c:f>'Fig 1 source'!$A$58:$A$98</c:f>
              <c:numCache>
                <c:formatCode>mmm\-yyyy</c:formatCode>
                <c:ptCount val="41"/>
                <c:pt idx="0">
                  <c:v>41699</c:v>
                </c:pt>
                <c:pt idx="1">
                  <c:v>41791</c:v>
                </c:pt>
                <c:pt idx="2">
                  <c:v>41883</c:v>
                </c:pt>
                <c:pt idx="3">
                  <c:v>41974</c:v>
                </c:pt>
                <c:pt idx="4">
                  <c:v>42064</c:v>
                </c:pt>
                <c:pt idx="5">
                  <c:v>42156</c:v>
                </c:pt>
                <c:pt idx="6">
                  <c:v>42248</c:v>
                </c:pt>
                <c:pt idx="7">
                  <c:v>42339</c:v>
                </c:pt>
                <c:pt idx="8">
                  <c:v>42430</c:v>
                </c:pt>
                <c:pt idx="9">
                  <c:v>42522</c:v>
                </c:pt>
                <c:pt idx="10">
                  <c:v>42614</c:v>
                </c:pt>
                <c:pt idx="11">
                  <c:v>42705</c:v>
                </c:pt>
                <c:pt idx="12">
                  <c:v>42795</c:v>
                </c:pt>
                <c:pt idx="13">
                  <c:v>42887</c:v>
                </c:pt>
                <c:pt idx="14">
                  <c:v>42979</c:v>
                </c:pt>
                <c:pt idx="15">
                  <c:v>43070</c:v>
                </c:pt>
                <c:pt idx="16">
                  <c:v>43160</c:v>
                </c:pt>
                <c:pt idx="17">
                  <c:v>43252</c:v>
                </c:pt>
                <c:pt idx="18">
                  <c:v>43344</c:v>
                </c:pt>
                <c:pt idx="19">
                  <c:v>43435</c:v>
                </c:pt>
                <c:pt idx="20">
                  <c:v>43525</c:v>
                </c:pt>
                <c:pt idx="21">
                  <c:v>43617</c:v>
                </c:pt>
                <c:pt idx="22">
                  <c:v>43709</c:v>
                </c:pt>
                <c:pt idx="23">
                  <c:v>43800</c:v>
                </c:pt>
                <c:pt idx="24">
                  <c:v>43891</c:v>
                </c:pt>
                <c:pt idx="25">
                  <c:v>43983</c:v>
                </c:pt>
                <c:pt idx="26">
                  <c:v>44075</c:v>
                </c:pt>
                <c:pt idx="27">
                  <c:v>44166</c:v>
                </c:pt>
                <c:pt idx="28">
                  <c:v>44256</c:v>
                </c:pt>
                <c:pt idx="29">
                  <c:v>44348</c:v>
                </c:pt>
                <c:pt idx="30">
                  <c:v>44440</c:v>
                </c:pt>
                <c:pt idx="31">
                  <c:v>44531</c:v>
                </c:pt>
                <c:pt idx="32">
                  <c:v>44621</c:v>
                </c:pt>
                <c:pt idx="33">
                  <c:v>44713</c:v>
                </c:pt>
                <c:pt idx="34">
                  <c:v>44805</c:v>
                </c:pt>
                <c:pt idx="35">
                  <c:v>44896</c:v>
                </c:pt>
                <c:pt idx="36">
                  <c:v>44986</c:v>
                </c:pt>
                <c:pt idx="37">
                  <c:v>45078</c:v>
                </c:pt>
                <c:pt idx="38">
                  <c:v>45170</c:v>
                </c:pt>
                <c:pt idx="39">
                  <c:v>45261</c:v>
                </c:pt>
                <c:pt idx="40">
                  <c:v>45352</c:v>
                </c:pt>
              </c:numCache>
            </c:numRef>
          </c:cat>
          <c:val>
            <c:numRef>
              <c:f>'Fig 1 source'!$B$58:$B$98</c:f>
              <c:numCache>
                <c:formatCode>0.0%</c:formatCode>
                <c:ptCount val="41"/>
                <c:pt idx="0">
                  <c:v>1.7591603258249489E-2</c:v>
                </c:pt>
                <c:pt idx="1">
                  <c:v>1.6437637949576533E-2</c:v>
                </c:pt>
                <c:pt idx="2">
                  <c:v>2.4027510200816504E-2</c:v>
                </c:pt>
                <c:pt idx="3">
                  <c:v>1.8967654544773893E-2</c:v>
                </c:pt>
                <c:pt idx="4">
                  <c:v>2.1316143685569555E-2</c:v>
                </c:pt>
                <c:pt idx="5">
                  <c:v>2.2868989562266018E-2</c:v>
                </c:pt>
                <c:pt idx="6">
                  <c:v>2.7758039306768678E-2</c:v>
                </c:pt>
                <c:pt idx="7">
                  <c:v>3.0081764557774004E-2</c:v>
                </c:pt>
                <c:pt idx="8">
                  <c:v>3.2562592054377726E-2</c:v>
                </c:pt>
                <c:pt idx="9">
                  <c:v>3.5955962155404864E-2</c:v>
                </c:pt>
                <c:pt idx="10">
                  <c:v>3.5884950385544512E-2</c:v>
                </c:pt>
                <c:pt idx="11">
                  <c:v>3.8348305442216013E-2</c:v>
                </c:pt>
                <c:pt idx="12">
                  <c:v>3.8072142018090283E-2</c:v>
                </c:pt>
                <c:pt idx="13">
                  <c:v>4.2417738851050935E-2</c:v>
                </c:pt>
                <c:pt idx="14">
                  <c:v>3.481997185290564E-2</c:v>
                </c:pt>
                <c:pt idx="15">
                  <c:v>4.4589890434098889E-2</c:v>
                </c:pt>
                <c:pt idx="16">
                  <c:v>4.1806809926355548E-2</c:v>
                </c:pt>
                <c:pt idx="17">
                  <c:v>2.9444895592276366E-2</c:v>
                </c:pt>
                <c:pt idx="18">
                  <c:v>3.1853432749368471E-2</c:v>
                </c:pt>
                <c:pt idx="19">
                  <c:v>2.0489448336052707E-2</c:v>
                </c:pt>
                <c:pt idx="20">
                  <c:v>1.8263693871793274E-2</c:v>
                </c:pt>
                <c:pt idx="21">
                  <c:v>1.7772094699553431E-2</c:v>
                </c:pt>
                <c:pt idx="22">
                  <c:v>9.2443367767838236E-3</c:v>
                </c:pt>
                <c:pt idx="23">
                  <c:v>1.2517388115297123E-2</c:v>
                </c:pt>
                <c:pt idx="24">
                  <c:v>1.5048065640179464E-2</c:v>
                </c:pt>
                <c:pt idx="25">
                  <c:v>-4.0203974702797129E-2</c:v>
                </c:pt>
                <c:pt idx="26">
                  <c:v>-4.7431850820832344E-2</c:v>
                </c:pt>
                <c:pt idx="27">
                  <c:v>-6.2423137199264511E-2</c:v>
                </c:pt>
                <c:pt idx="28">
                  <c:v>-7.7179839801413852E-2</c:v>
                </c:pt>
                <c:pt idx="29">
                  <c:v>-3.0419038788375485E-2</c:v>
                </c:pt>
                <c:pt idx="30">
                  <c:v>-1.1973076260425874E-2</c:v>
                </c:pt>
                <c:pt idx="31">
                  <c:v>7.8388889137541717E-3</c:v>
                </c:pt>
                <c:pt idx="32">
                  <c:v>4.0233022982454125E-2</c:v>
                </c:pt>
                <c:pt idx="33">
                  <c:v>7.7272288346527773E-2</c:v>
                </c:pt>
                <c:pt idx="34">
                  <c:v>9.9596795948784012E-2</c:v>
                </c:pt>
                <c:pt idx="35">
                  <c:v>0.1177884902450026</c:v>
                </c:pt>
                <c:pt idx="36">
                  <c:v>0.14621631928269352</c:v>
                </c:pt>
                <c:pt idx="37">
                  <c:v>0.15662130054463863</c:v>
                </c:pt>
                <c:pt idx="38">
                  <c:v>0.15810602644934368</c:v>
                </c:pt>
                <c:pt idx="39">
                  <c:v>0.15230479900791005</c:v>
                </c:pt>
                <c:pt idx="40">
                  <c:v>0.14556387789988534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B01-9DAC-2598C22B8CDF}"/>
            </c:ext>
          </c:extLst>
        </c:ser>
        <c:ser>
          <c:idx val="1"/>
          <c:order val="1"/>
          <c:tx>
            <c:v>Regional Rental Index (RRI)</c:v>
          </c:tx>
          <c:spPr>
            <a:ln w="22225" cmpd="sng">
              <a:solidFill>
                <a:srgbClr val="2EB77E"/>
              </a:solidFill>
              <a:prstDash val="solid"/>
            </a:ln>
          </c:spPr>
          <c:marker>
            <c:symbol val="none"/>
          </c:marker>
          <c:cat>
            <c:numRef>
              <c:f>'Fig 1 source'!$A$58:$A$98</c:f>
              <c:numCache>
                <c:formatCode>mmm\-yyyy</c:formatCode>
                <c:ptCount val="41"/>
                <c:pt idx="0">
                  <c:v>41699</c:v>
                </c:pt>
                <c:pt idx="1">
                  <c:v>41791</c:v>
                </c:pt>
                <c:pt idx="2">
                  <c:v>41883</c:v>
                </c:pt>
                <c:pt idx="3">
                  <c:v>41974</c:v>
                </c:pt>
                <c:pt idx="4">
                  <c:v>42064</c:v>
                </c:pt>
                <c:pt idx="5">
                  <c:v>42156</c:v>
                </c:pt>
                <c:pt idx="6">
                  <c:v>42248</c:v>
                </c:pt>
                <c:pt idx="7">
                  <c:v>42339</c:v>
                </c:pt>
                <c:pt idx="8">
                  <c:v>42430</c:v>
                </c:pt>
                <c:pt idx="9">
                  <c:v>42522</c:v>
                </c:pt>
                <c:pt idx="10">
                  <c:v>42614</c:v>
                </c:pt>
                <c:pt idx="11">
                  <c:v>42705</c:v>
                </c:pt>
                <c:pt idx="12">
                  <c:v>42795</c:v>
                </c:pt>
                <c:pt idx="13">
                  <c:v>42887</c:v>
                </c:pt>
                <c:pt idx="14">
                  <c:v>42979</c:v>
                </c:pt>
                <c:pt idx="15">
                  <c:v>43070</c:v>
                </c:pt>
                <c:pt idx="16">
                  <c:v>43160</c:v>
                </c:pt>
                <c:pt idx="17">
                  <c:v>43252</c:v>
                </c:pt>
                <c:pt idx="18">
                  <c:v>43344</c:v>
                </c:pt>
                <c:pt idx="19">
                  <c:v>43435</c:v>
                </c:pt>
                <c:pt idx="20">
                  <c:v>43525</c:v>
                </c:pt>
                <c:pt idx="21">
                  <c:v>43617</c:v>
                </c:pt>
                <c:pt idx="22">
                  <c:v>43709</c:v>
                </c:pt>
                <c:pt idx="23">
                  <c:v>43800</c:v>
                </c:pt>
                <c:pt idx="24">
                  <c:v>43891</c:v>
                </c:pt>
                <c:pt idx="25">
                  <c:v>43983</c:v>
                </c:pt>
                <c:pt idx="26">
                  <c:v>44075</c:v>
                </c:pt>
                <c:pt idx="27">
                  <c:v>44166</c:v>
                </c:pt>
                <c:pt idx="28">
                  <c:v>44256</c:v>
                </c:pt>
                <c:pt idx="29">
                  <c:v>44348</c:v>
                </c:pt>
                <c:pt idx="30">
                  <c:v>44440</c:v>
                </c:pt>
                <c:pt idx="31">
                  <c:v>44531</c:v>
                </c:pt>
                <c:pt idx="32">
                  <c:v>44621</c:v>
                </c:pt>
                <c:pt idx="33">
                  <c:v>44713</c:v>
                </c:pt>
                <c:pt idx="34">
                  <c:v>44805</c:v>
                </c:pt>
                <c:pt idx="35">
                  <c:v>44896</c:v>
                </c:pt>
                <c:pt idx="36">
                  <c:v>44986</c:v>
                </c:pt>
                <c:pt idx="37">
                  <c:v>45078</c:v>
                </c:pt>
                <c:pt idx="38">
                  <c:v>45170</c:v>
                </c:pt>
                <c:pt idx="39">
                  <c:v>45261</c:v>
                </c:pt>
                <c:pt idx="40">
                  <c:v>45352</c:v>
                </c:pt>
              </c:numCache>
            </c:numRef>
          </c:cat>
          <c:val>
            <c:numRef>
              <c:f>'Fig 1 source'!$C$58:$C$98</c:f>
              <c:numCache>
                <c:formatCode>0.0%</c:formatCode>
                <c:ptCount val="41"/>
                <c:pt idx="0">
                  <c:v>1.6952369838091563E-2</c:v>
                </c:pt>
                <c:pt idx="1">
                  <c:v>3.6931732208554502E-2</c:v>
                </c:pt>
                <c:pt idx="2">
                  <c:v>2.428982448625927E-2</c:v>
                </c:pt>
                <c:pt idx="3">
                  <c:v>1.2414317216290938E-2</c:v>
                </c:pt>
                <c:pt idx="4">
                  <c:v>2.2420242892676079E-2</c:v>
                </c:pt>
                <c:pt idx="5">
                  <c:v>8.5763746693461318E-3</c:v>
                </c:pt>
                <c:pt idx="6">
                  <c:v>2.8073302164667524E-2</c:v>
                </c:pt>
                <c:pt idx="7">
                  <c:v>2.8721501363603297E-2</c:v>
                </c:pt>
                <c:pt idx="8">
                  <c:v>2.3153558391871387E-2</c:v>
                </c:pt>
                <c:pt idx="9">
                  <c:v>2.4342745861733128E-2</c:v>
                </c:pt>
                <c:pt idx="10">
                  <c:v>1.7365447352761132E-2</c:v>
                </c:pt>
                <c:pt idx="11">
                  <c:v>2.8174678040737033E-2</c:v>
                </c:pt>
                <c:pt idx="12">
                  <c:v>2.0690354530474409E-2</c:v>
                </c:pt>
                <c:pt idx="13">
                  <c:v>3.0464708987204547E-2</c:v>
                </c:pt>
                <c:pt idx="14">
                  <c:v>3.0213520095140334E-2</c:v>
                </c:pt>
                <c:pt idx="15">
                  <c:v>2.6483647050447257E-2</c:v>
                </c:pt>
                <c:pt idx="16">
                  <c:v>3.1997959122185948E-2</c:v>
                </c:pt>
                <c:pt idx="17">
                  <c:v>3.2311218640477257E-2</c:v>
                </c:pt>
                <c:pt idx="18">
                  <c:v>3.6662296625100232E-2</c:v>
                </c:pt>
                <c:pt idx="19">
                  <c:v>5.3038830210039967E-2</c:v>
                </c:pt>
                <c:pt idx="20">
                  <c:v>5.5732289503349852E-2</c:v>
                </c:pt>
                <c:pt idx="21">
                  <c:v>5.3997557180684108E-2</c:v>
                </c:pt>
                <c:pt idx="22">
                  <c:v>5.1616984455324477E-2</c:v>
                </c:pt>
                <c:pt idx="23">
                  <c:v>3.9018902791390975E-2</c:v>
                </c:pt>
                <c:pt idx="24">
                  <c:v>3.5578704485668355E-2</c:v>
                </c:pt>
                <c:pt idx="25">
                  <c:v>2.7654700195081983E-2</c:v>
                </c:pt>
                <c:pt idx="26">
                  <c:v>3.6310016126454236E-2</c:v>
                </c:pt>
                <c:pt idx="27">
                  <c:v>5.8700599429176936E-2</c:v>
                </c:pt>
                <c:pt idx="28">
                  <c:v>6.0741871952867177E-2</c:v>
                </c:pt>
                <c:pt idx="29">
                  <c:v>9.2808776144236216E-2</c:v>
                </c:pt>
                <c:pt idx="30">
                  <c:v>0.10093358349744519</c:v>
                </c:pt>
                <c:pt idx="31">
                  <c:v>8.7011164044006106E-2</c:v>
                </c:pt>
                <c:pt idx="32">
                  <c:v>0.10072821591263148</c:v>
                </c:pt>
                <c:pt idx="33">
                  <c:v>8.8728285094207049E-2</c:v>
                </c:pt>
                <c:pt idx="34">
                  <c:v>7.4226335312186142E-2</c:v>
                </c:pt>
                <c:pt idx="35">
                  <c:v>7.1651597223005181E-2</c:v>
                </c:pt>
                <c:pt idx="36">
                  <c:v>6.3033413246503134E-2</c:v>
                </c:pt>
                <c:pt idx="37">
                  <c:v>5.4357459298109534E-2</c:v>
                </c:pt>
                <c:pt idx="38">
                  <c:v>5.3026469062478432E-2</c:v>
                </c:pt>
                <c:pt idx="39">
                  <c:v>4.8395002935150977E-2</c:v>
                </c:pt>
                <c:pt idx="40">
                  <c:v>5.2641952259569358E-2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F-4B01-9DAC-2598C22B8CDF}"/>
            </c:ext>
          </c:extLst>
        </c:ser>
        <c:ser>
          <c:idx val="2"/>
          <c:order val="2"/>
          <c:tx>
            <c:v>Long term average MRI</c:v>
          </c:tx>
          <c:spPr>
            <a:ln w="19050" cmpd="sng">
              <a:solidFill>
                <a:srgbClr val="36C5EE"/>
              </a:solidFill>
              <a:prstDash val="sysDash"/>
            </a:ln>
          </c:spPr>
          <c:marker>
            <c:symbol val="none"/>
          </c:marker>
          <c:cat>
            <c:numRef>
              <c:f>'Fig 1 source'!$A$58:$A$98</c:f>
              <c:numCache>
                <c:formatCode>mmm\-yyyy</c:formatCode>
                <c:ptCount val="41"/>
                <c:pt idx="0">
                  <c:v>41699</c:v>
                </c:pt>
                <c:pt idx="1">
                  <c:v>41791</c:v>
                </c:pt>
                <c:pt idx="2">
                  <c:v>41883</c:v>
                </c:pt>
                <c:pt idx="3">
                  <c:v>41974</c:v>
                </c:pt>
                <c:pt idx="4">
                  <c:v>42064</c:v>
                </c:pt>
                <c:pt idx="5">
                  <c:v>42156</c:v>
                </c:pt>
                <c:pt idx="6">
                  <c:v>42248</c:v>
                </c:pt>
                <c:pt idx="7">
                  <c:v>42339</c:v>
                </c:pt>
                <c:pt idx="8">
                  <c:v>42430</c:v>
                </c:pt>
                <c:pt idx="9">
                  <c:v>42522</c:v>
                </c:pt>
                <c:pt idx="10">
                  <c:v>42614</c:v>
                </c:pt>
                <c:pt idx="11">
                  <c:v>42705</c:v>
                </c:pt>
                <c:pt idx="12">
                  <c:v>42795</c:v>
                </c:pt>
                <c:pt idx="13">
                  <c:v>42887</c:v>
                </c:pt>
                <c:pt idx="14">
                  <c:v>42979</c:v>
                </c:pt>
                <c:pt idx="15">
                  <c:v>43070</c:v>
                </c:pt>
                <c:pt idx="16">
                  <c:v>43160</c:v>
                </c:pt>
                <c:pt idx="17">
                  <c:v>43252</c:v>
                </c:pt>
                <c:pt idx="18">
                  <c:v>43344</c:v>
                </c:pt>
                <c:pt idx="19">
                  <c:v>43435</c:v>
                </c:pt>
                <c:pt idx="20">
                  <c:v>43525</c:v>
                </c:pt>
                <c:pt idx="21">
                  <c:v>43617</c:v>
                </c:pt>
                <c:pt idx="22">
                  <c:v>43709</c:v>
                </c:pt>
                <c:pt idx="23">
                  <c:v>43800</c:v>
                </c:pt>
                <c:pt idx="24">
                  <c:v>43891</c:v>
                </c:pt>
                <c:pt idx="25">
                  <c:v>43983</c:v>
                </c:pt>
                <c:pt idx="26">
                  <c:v>44075</c:v>
                </c:pt>
                <c:pt idx="27">
                  <c:v>44166</c:v>
                </c:pt>
                <c:pt idx="28">
                  <c:v>44256</c:v>
                </c:pt>
                <c:pt idx="29">
                  <c:v>44348</c:v>
                </c:pt>
                <c:pt idx="30">
                  <c:v>44440</c:v>
                </c:pt>
                <c:pt idx="31">
                  <c:v>44531</c:v>
                </c:pt>
                <c:pt idx="32">
                  <c:v>44621</c:v>
                </c:pt>
                <c:pt idx="33">
                  <c:v>44713</c:v>
                </c:pt>
                <c:pt idx="34">
                  <c:v>44805</c:v>
                </c:pt>
                <c:pt idx="35">
                  <c:v>44896</c:v>
                </c:pt>
                <c:pt idx="36">
                  <c:v>44986</c:v>
                </c:pt>
                <c:pt idx="37">
                  <c:v>45078</c:v>
                </c:pt>
                <c:pt idx="38">
                  <c:v>45170</c:v>
                </c:pt>
                <c:pt idx="39">
                  <c:v>45261</c:v>
                </c:pt>
                <c:pt idx="40">
                  <c:v>45352</c:v>
                </c:pt>
              </c:numCache>
            </c:numRef>
          </c:cat>
          <c:val>
            <c:numRef>
              <c:f>'Fig 1 source'!$E$58:$E$98</c:f>
              <c:numCache>
                <c:formatCode>0.0%</c:formatCode>
                <c:ptCount val="41"/>
                <c:pt idx="0">
                  <c:v>3.7311508768919477E-2</c:v>
                </c:pt>
                <c:pt idx="1">
                  <c:v>3.7311508768919477E-2</c:v>
                </c:pt>
                <c:pt idx="2">
                  <c:v>3.7311508768919477E-2</c:v>
                </c:pt>
                <c:pt idx="3">
                  <c:v>3.7311508768919477E-2</c:v>
                </c:pt>
                <c:pt idx="4">
                  <c:v>3.7311508768919477E-2</c:v>
                </c:pt>
                <c:pt idx="5">
                  <c:v>3.7311508768919477E-2</c:v>
                </c:pt>
                <c:pt idx="6">
                  <c:v>3.7311508768919477E-2</c:v>
                </c:pt>
                <c:pt idx="7">
                  <c:v>3.7311508768919477E-2</c:v>
                </c:pt>
                <c:pt idx="8">
                  <c:v>3.7311508768919477E-2</c:v>
                </c:pt>
                <c:pt idx="9">
                  <c:v>3.7311508768919477E-2</c:v>
                </c:pt>
                <c:pt idx="10">
                  <c:v>3.7311508768919477E-2</c:v>
                </c:pt>
                <c:pt idx="11">
                  <c:v>3.7311508768919477E-2</c:v>
                </c:pt>
                <c:pt idx="12">
                  <c:v>3.7311508768919477E-2</c:v>
                </c:pt>
                <c:pt idx="13">
                  <c:v>3.7311508768919477E-2</c:v>
                </c:pt>
                <c:pt idx="14">
                  <c:v>3.7311508768919477E-2</c:v>
                </c:pt>
                <c:pt idx="15">
                  <c:v>3.7311508768919477E-2</c:v>
                </c:pt>
                <c:pt idx="16">
                  <c:v>3.7311508768919477E-2</c:v>
                </c:pt>
                <c:pt idx="17">
                  <c:v>3.7311508768919477E-2</c:v>
                </c:pt>
                <c:pt idx="18">
                  <c:v>3.7311508768919477E-2</c:v>
                </c:pt>
                <c:pt idx="19">
                  <c:v>3.7311508768919477E-2</c:v>
                </c:pt>
                <c:pt idx="20">
                  <c:v>3.7311508768919477E-2</c:v>
                </c:pt>
                <c:pt idx="21">
                  <c:v>3.7311508768919477E-2</c:v>
                </c:pt>
                <c:pt idx="22">
                  <c:v>3.7311508768919477E-2</c:v>
                </c:pt>
                <c:pt idx="23">
                  <c:v>3.7311508768919477E-2</c:v>
                </c:pt>
                <c:pt idx="24">
                  <c:v>3.7311508768919477E-2</c:v>
                </c:pt>
                <c:pt idx="25">
                  <c:v>3.7311508768919477E-2</c:v>
                </c:pt>
                <c:pt idx="26">
                  <c:v>3.7311508768919477E-2</c:v>
                </c:pt>
                <c:pt idx="27">
                  <c:v>3.7311508768919477E-2</c:v>
                </c:pt>
                <c:pt idx="28">
                  <c:v>3.7311508768919477E-2</c:v>
                </c:pt>
                <c:pt idx="29">
                  <c:v>3.7311508768919477E-2</c:v>
                </c:pt>
                <c:pt idx="30">
                  <c:v>3.7311508768919477E-2</c:v>
                </c:pt>
                <c:pt idx="31">
                  <c:v>3.7311508768919477E-2</c:v>
                </c:pt>
                <c:pt idx="32">
                  <c:v>3.7311508768919477E-2</c:v>
                </c:pt>
                <c:pt idx="33">
                  <c:v>3.7311508768919477E-2</c:v>
                </c:pt>
                <c:pt idx="34">
                  <c:v>3.7311508768919477E-2</c:v>
                </c:pt>
                <c:pt idx="35">
                  <c:v>3.7311508768919477E-2</c:v>
                </c:pt>
                <c:pt idx="36">
                  <c:v>3.7311508768919477E-2</c:v>
                </c:pt>
                <c:pt idx="37">
                  <c:v>3.7311508768919477E-2</c:v>
                </c:pt>
                <c:pt idx="38">
                  <c:v>3.7311508768919477E-2</c:v>
                </c:pt>
                <c:pt idx="39">
                  <c:v>3.7311508768919477E-2</c:v>
                </c:pt>
                <c:pt idx="40">
                  <c:v>3.7311508768919477E-2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F-4B01-9DAC-2598C22B8CDF}"/>
            </c:ext>
          </c:extLst>
        </c:ser>
        <c:ser>
          <c:idx val="3"/>
          <c:order val="3"/>
          <c:tx>
            <c:v>Long term average RRI</c:v>
          </c:tx>
          <c:spPr>
            <a:ln w="1905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1 source'!$A$58:$A$98</c:f>
              <c:numCache>
                <c:formatCode>mmm\-yyyy</c:formatCode>
                <c:ptCount val="41"/>
                <c:pt idx="0">
                  <c:v>41699</c:v>
                </c:pt>
                <c:pt idx="1">
                  <c:v>41791</c:v>
                </c:pt>
                <c:pt idx="2">
                  <c:v>41883</c:v>
                </c:pt>
                <c:pt idx="3">
                  <c:v>41974</c:v>
                </c:pt>
                <c:pt idx="4">
                  <c:v>42064</c:v>
                </c:pt>
                <c:pt idx="5">
                  <c:v>42156</c:v>
                </c:pt>
                <c:pt idx="6">
                  <c:v>42248</c:v>
                </c:pt>
                <c:pt idx="7">
                  <c:v>42339</c:v>
                </c:pt>
                <c:pt idx="8">
                  <c:v>42430</c:v>
                </c:pt>
                <c:pt idx="9">
                  <c:v>42522</c:v>
                </c:pt>
                <c:pt idx="10">
                  <c:v>42614</c:v>
                </c:pt>
                <c:pt idx="11">
                  <c:v>42705</c:v>
                </c:pt>
                <c:pt idx="12">
                  <c:v>42795</c:v>
                </c:pt>
                <c:pt idx="13">
                  <c:v>42887</c:v>
                </c:pt>
                <c:pt idx="14">
                  <c:v>42979</c:v>
                </c:pt>
                <c:pt idx="15">
                  <c:v>43070</c:v>
                </c:pt>
                <c:pt idx="16">
                  <c:v>43160</c:v>
                </c:pt>
                <c:pt idx="17">
                  <c:v>43252</c:v>
                </c:pt>
                <c:pt idx="18">
                  <c:v>43344</c:v>
                </c:pt>
                <c:pt idx="19">
                  <c:v>43435</c:v>
                </c:pt>
                <c:pt idx="20">
                  <c:v>43525</c:v>
                </c:pt>
                <c:pt idx="21">
                  <c:v>43617</c:v>
                </c:pt>
                <c:pt idx="22">
                  <c:v>43709</c:v>
                </c:pt>
                <c:pt idx="23">
                  <c:v>43800</c:v>
                </c:pt>
                <c:pt idx="24">
                  <c:v>43891</c:v>
                </c:pt>
                <c:pt idx="25">
                  <c:v>43983</c:v>
                </c:pt>
                <c:pt idx="26">
                  <c:v>44075</c:v>
                </c:pt>
                <c:pt idx="27">
                  <c:v>44166</c:v>
                </c:pt>
                <c:pt idx="28">
                  <c:v>44256</c:v>
                </c:pt>
                <c:pt idx="29">
                  <c:v>44348</c:v>
                </c:pt>
                <c:pt idx="30">
                  <c:v>44440</c:v>
                </c:pt>
                <c:pt idx="31">
                  <c:v>44531</c:v>
                </c:pt>
                <c:pt idx="32">
                  <c:v>44621</c:v>
                </c:pt>
                <c:pt idx="33">
                  <c:v>44713</c:v>
                </c:pt>
                <c:pt idx="34">
                  <c:v>44805</c:v>
                </c:pt>
                <c:pt idx="35">
                  <c:v>44896</c:v>
                </c:pt>
                <c:pt idx="36">
                  <c:v>44986</c:v>
                </c:pt>
                <c:pt idx="37">
                  <c:v>45078</c:v>
                </c:pt>
                <c:pt idx="38">
                  <c:v>45170</c:v>
                </c:pt>
                <c:pt idx="39">
                  <c:v>45261</c:v>
                </c:pt>
                <c:pt idx="40">
                  <c:v>45352</c:v>
                </c:pt>
              </c:numCache>
            </c:numRef>
          </c:cat>
          <c:val>
            <c:numRef>
              <c:f>'Fig 1 source'!$F$58:$F$98</c:f>
              <c:numCache>
                <c:formatCode>0.0%</c:formatCode>
                <c:ptCount val="41"/>
                <c:pt idx="0">
                  <c:v>4.558050350147743E-2</c:v>
                </c:pt>
                <c:pt idx="1">
                  <c:v>4.558050350147743E-2</c:v>
                </c:pt>
                <c:pt idx="2">
                  <c:v>4.558050350147743E-2</c:v>
                </c:pt>
                <c:pt idx="3">
                  <c:v>4.558050350147743E-2</c:v>
                </c:pt>
                <c:pt idx="4">
                  <c:v>4.558050350147743E-2</c:v>
                </c:pt>
                <c:pt idx="5">
                  <c:v>4.558050350147743E-2</c:v>
                </c:pt>
                <c:pt idx="6">
                  <c:v>4.558050350147743E-2</c:v>
                </c:pt>
                <c:pt idx="7">
                  <c:v>4.558050350147743E-2</c:v>
                </c:pt>
                <c:pt idx="8">
                  <c:v>4.558050350147743E-2</c:v>
                </c:pt>
                <c:pt idx="9">
                  <c:v>4.558050350147743E-2</c:v>
                </c:pt>
                <c:pt idx="10">
                  <c:v>4.558050350147743E-2</c:v>
                </c:pt>
                <c:pt idx="11">
                  <c:v>4.558050350147743E-2</c:v>
                </c:pt>
                <c:pt idx="12">
                  <c:v>4.558050350147743E-2</c:v>
                </c:pt>
                <c:pt idx="13">
                  <c:v>4.558050350147743E-2</c:v>
                </c:pt>
                <c:pt idx="14">
                  <c:v>4.558050350147743E-2</c:v>
                </c:pt>
                <c:pt idx="15">
                  <c:v>4.558050350147743E-2</c:v>
                </c:pt>
                <c:pt idx="16">
                  <c:v>4.558050350147743E-2</c:v>
                </c:pt>
                <c:pt idx="17">
                  <c:v>4.558050350147743E-2</c:v>
                </c:pt>
                <c:pt idx="18">
                  <c:v>4.558050350147743E-2</c:v>
                </c:pt>
                <c:pt idx="19">
                  <c:v>4.558050350147743E-2</c:v>
                </c:pt>
                <c:pt idx="20">
                  <c:v>4.558050350147743E-2</c:v>
                </c:pt>
                <c:pt idx="21">
                  <c:v>4.558050350147743E-2</c:v>
                </c:pt>
                <c:pt idx="22">
                  <c:v>4.558050350147743E-2</c:v>
                </c:pt>
                <c:pt idx="23">
                  <c:v>4.558050350147743E-2</c:v>
                </c:pt>
                <c:pt idx="24">
                  <c:v>4.558050350147743E-2</c:v>
                </c:pt>
                <c:pt idx="25">
                  <c:v>4.558050350147743E-2</c:v>
                </c:pt>
                <c:pt idx="26">
                  <c:v>4.558050350147743E-2</c:v>
                </c:pt>
                <c:pt idx="27">
                  <c:v>4.558050350147743E-2</c:v>
                </c:pt>
                <c:pt idx="28">
                  <c:v>4.558050350147743E-2</c:v>
                </c:pt>
                <c:pt idx="29">
                  <c:v>4.558050350147743E-2</c:v>
                </c:pt>
                <c:pt idx="30">
                  <c:v>4.558050350147743E-2</c:v>
                </c:pt>
                <c:pt idx="31">
                  <c:v>4.558050350147743E-2</c:v>
                </c:pt>
                <c:pt idx="32">
                  <c:v>4.558050350147743E-2</c:v>
                </c:pt>
                <c:pt idx="33">
                  <c:v>4.558050350147743E-2</c:v>
                </c:pt>
                <c:pt idx="34">
                  <c:v>4.558050350147743E-2</c:v>
                </c:pt>
                <c:pt idx="35">
                  <c:v>4.558050350147743E-2</c:v>
                </c:pt>
                <c:pt idx="36">
                  <c:v>4.558050350147743E-2</c:v>
                </c:pt>
                <c:pt idx="37">
                  <c:v>4.558050350147743E-2</c:v>
                </c:pt>
                <c:pt idx="38">
                  <c:v>4.558050350147743E-2</c:v>
                </c:pt>
                <c:pt idx="39">
                  <c:v>4.558050350147743E-2</c:v>
                </c:pt>
                <c:pt idx="40">
                  <c:v>4.558050350147743E-2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F-4B01-9DAC-2598C22B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9568"/>
        <c:axId val="155239552"/>
      </c:lineChart>
      <c:dateAx>
        <c:axId val="155229568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552395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55239552"/>
        <c:scaling>
          <c:orientation val="minMax"/>
          <c:max val="0.16000000000000003"/>
          <c:min val="-8.0000000000000016E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55229568"/>
        <c:crosses val="autoZero"/>
        <c:crossBetween val="between"/>
        <c:majorUnit val="4.0000000000000008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798002614293508"/>
          <c:y val="0.8822740361338326"/>
          <c:w val="0.78647720856206049"/>
          <c:h val="9.19869759554747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65128568140976E-2"/>
          <c:y val="2.9391891891891873E-2"/>
          <c:w val="0.90300792138458874"/>
          <c:h val="0.7843181328451847"/>
        </c:manualLayout>
      </c:layout>
      <c:barChart>
        <c:barDir val="col"/>
        <c:grouping val="clustered"/>
        <c:varyColors val="0"/>
        <c:ser>
          <c:idx val="1"/>
          <c:order val="0"/>
          <c:tx>
            <c:v>Annual % change</c:v>
          </c:tx>
          <c:spPr>
            <a:solidFill>
              <a:srgbClr val="2EB77E"/>
            </a:solidFill>
            <a:ln w="12700">
              <a:noFill/>
              <a:prstDash val="solid"/>
            </a:ln>
          </c:spPr>
          <c:invertIfNegative val="0"/>
          <c:cat>
            <c:numRef>
              <c:f>'Fig 4 source'!$A$84:$A$104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4 source'!$C$84:$C$104</c:f>
              <c:numCache>
                <c:formatCode>0.0%</c:formatCode>
                <c:ptCount val="21"/>
                <c:pt idx="0">
                  <c:v>3.1970510718245249E-2</c:v>
                </c:pt>
                <c:pt idx="1">
                  <c:v>3.3864778845295818E-2</c:v>
                </c:pt>
                <c:pt idx="2">
                  <c:v>3.4515079761738947E-2</c:v>
                </c:pt>
                <c:pt idx="3">
                  <c:v>3.3451568449978389E-2</c:v>
                </c:pt>
                <c:pt idx="4">
                  <c:v>2.7465997198397523E-2</c:v>
                </c:pt>
                <c:pt idx="5">
                  <c:v>1.8470833633028844E-2</c:v>
                </c:pt>
                <c:pt idx="6">
                  <c:v>3.9393776195197983E-3</c:v>
                </c:pt>
                <c:pt idx="7">
                  <c:v>7.397857335603609E-3</c:v>
                </c:pt>
                <c:pt idx="8">
                  <c:v>6.3018008499448244E-3</c:v>
                </c:pt>
                <c:pt idx="9">
                  <c:v>1.0560412811857042E-2</c:v>
                </c:pt>
                <c:pt idx="10">
                  <c:v>1.2374468487941876E-2</c:v>
                </c:pt>
                <c:pt idx="11">
                  <c:v>1.3322681453981532E-2</c:v>
                </c:pt>
                <c:pt idx="12">
                  <c:v>1.6564238727871442E-2</c:v>
                </c:pt>
                <c:pt idx="13">
                  <c:v>1.9243073673748293E-2</c:v>
                </c:pt>
                <c:pt idx="14">
                  <c:v>3.3696045183652094E-2</c:v>
                </c:pt>
                <c:pt idx="15">
                  <c:v>3.2200219511818083E-2</c:v>
                </c:pt>
                <c:pt idx="16">
                  <c:v>3.0867276677785598E-2</c:v>
                </c:pt>
                <c:pt idx="17">
                  <c:v>2.7031392129645854E-2</c:v>
                </c:pt>
                <c:pt idx="18">
                  <c:v>1.3819430728708865E-2</c:v>
                </c:pt>
                <c:pt idx="19">
                  <c:v>1.1831306535673635E-3</c:v>
                </c:pt>
                <c:pt idx="20">
                  <c:v>-2.3165650655397774E-2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9"/>
        <c:axId val="170319232"/>
        <c:axId val="170321024"/>
      </c:barChart>
      <c:lineChart>
        <c:grouping val="standard"/>
        <c:varyColors val="0"/>
        <c:ser>
          <c:idx val="0"/>
          <c:order val="1"/>
          <c:tx>
            <c:v>Average annual % change over past 5 years</c:v>
          </c:tx>
          <c:spPr>
            <a:ln w="19050">
              <a:solidFill>
                <a:srgbClr val="2EB77E">
                  <a:alpha val="88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'Fig 4 source'!$A$84:$A$104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4 source'!$D$84:$D$104</c:f>
              <c:numCache>
                <c:formatCode>0.0%</c:formatCode>
                <c:ptCount val="21"/>
                <c:pt idx="0">
                  <c:v>1.7655200653934399E-2</c:v>
                </c:pt>
                <c:pt idx="1">
                  <c:v>1.7655200653934399E-2</c:v>
                </c:pt>
                <c:pt idx="2">
                  <c:v>1.7655200653934399E-2</c:v>
                </c:pt>
                <c:pt idx="3">
                  <c:v>1.7655200653934399E-2</c:v>
                </c:pt>
                <c:pt idx="4">
                  <c:v>1.7655200653934399E-2</c:v>
                </c:pt>
                <c:pt idx="5">
                  <c:v>1.7655200653934399E-2</c:v>
                </c:pt>
                <c:pt idx="6">
                  <c:v>1.7655200653934399E-2</c:v>
                </c:pt>
                <c:pt idx="7">
                  <c:v>1.7655200653934399E-2</c:v>
                </c:pt>
                <c:pt idx="8">
                  <c:v>1.7655200653934399E-2</c:v>
                </c:pt>
                <c:pt idx="9">
                  <c:v>1.7655200653934399E-2</c:v>
                </c:pt>
                <c:pt idx="10">
                  <c:v>1.7655200653934399E-2</c:v>
                </c:pt>
                <c:pt idx="11">
                  <c:v>1.7655200653934399E-2</c:v>
                </c:pt>
                <c:pt idx="12">
                  <c:v>1.7655200653934399E-2</c:v>
                </c:pt>
                <c:pt idx="13">
                  <c:v>1.7655200653934399E-2</c:v>
                </c:pt>
                <c:pt idx="14">
                  <c:v>1.7655200653934399E-2</c:v>
                </c:pt>
                <c:pt idx="15">
                  <c:v>1.7655200653934399E-2</c:v>
                </c:pt>
                <c:pt idx="16">
                  <c:v>1.7655200653934399E-2</c:v>
                </c:pt>
                <c:pt idx="17">
                  <c:v>1.7655200653934399E-2</c:v>
                </c:pt>
                <c:pt idx="18">
                  <c:v>1.7655200653934399E-2</c:v>
                </c:pt>
                <c:pt idx="19">
                  <c:v>1.7655200653934399E-2</c:v>
                </c:pt>
                <c:pt idx="20">
                  <c:v>1.7655200653934399E-2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9232"/>
        <c:axId val="170321024"/>
      </c:lineChart>
      <c:catAx>
        <c:axId val="17031923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low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321024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170321024"/>
        <c:scaling>
          <c:orientation val="minMax"/>
          <c:max val="5.000000000000001E-2"/>
          <c:min val="-3.0000000000000006E-2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31923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7968567875915939E-2"/>
          <c:y val="0.89883433627319431"/>
          <c:w val="0.89718001903739253"/>
          <c:h val="7.5705073825662023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20392476413512E-2"/>
          <c:y val="4.5762711864411651E-2"/>
          <c:w val="0.89372846906779213"/>
          <c:h val="0.786445815733540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6 source'!$B$2</c:f>
              <c:strCache>
                <c:ptCount val="1"/>
                <c:pt idx="0">
                  <c:v>Lending to investors ($m)</c:v>
                </c:pt>
              </c:strCache>
            </c:strRef>
          </c:tx>
          <c:spPr>
            <a:solidFill>
              <a:srgbClr val="2EB77E"/>
            </a:solidFill>
            <a:ln w="12700">
              <a:noFill/>
              <a:prstDash val="solid"/>
            </a:ln>
          </c:spPr>
          <c:invertIfNegative val="0"/>
          <c:cat>
            <c:numRef>
              <c:f>'Fig 6 source'!$A$3:$A$23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6 source'!$B$3:$B$23</c:f>
              <c:numCache>
                <c:formatCode>"$"#,##0_);\("$"#,##0\)</c:formatCode>
                <c:ptCount val="21"/>
                <c:pt idx="0">
                  <c:v>4790.7119442022667</c:v>
                </c:pt>
                <c:pt idx="1">
                  <c:v>5019.6834019947974</c:v>
                </c:pt>
                <c:pt idx="2">
                  <c:v>5656.0062661777374</c:v>
                </c:pt>
                <c:pt idx="3">
                  <c:v>5884.9930603079547</c:v>
                </c:pt>
                <c:pt idx="4">
                  <c:v>5425.3087860780988</c:v>
                </c:pt>
                <c:pt idx="5">
                  <c:v>5182.0964347450299</c:v>
                </c:pt>
                <c:pt idx="6">
                  <c:v>4923.3511568123386</c:v>
                </c:pt>
                <c:pt idx="7">
                  <c:v>4933.2540329391886</c:v>
                </c:pt>
                <c:pt idx="8">
                  <c:v>6297.1212962962964</c:v>
                </c:pt>
                <c:pt idx="9">
                  <c:v>8400.7121221662474</c:v>
                </c:pt>
                <c:pt idx="10">
                  <c:v>9145.4713259783512</c:v>
                </c:pt>
                <c:pt idx="11">
                  <c:v>9296.1490424217427</c:v>
                </c:pt>
                <c:pt idx="12">
                  <c:v>9457.2087057165845</c:v>
                </c:pt>
                <c:pt idx="13">
                  <c:v>9486.057555379748</c:v>
                </c:pt>
                <c:pt idx="14">
                  <c:v>8333.1088372093018</c:v>
                </c:pt>
                <c:pt idx="15">
                  <c:v>6822.4706998474458</c:v>
                </c:pt>
                <c:pt idx="16">
                  <c:v>5921.6373775433312</c:v>
                </c:pt>
                <c:pt idx="17">
                  <c:v>6500.0159737827726</c:v>
                </c:pt>
                <c:pt idx="18">
                  <c:v>6871.5892276422755</c:v>
                </c:pt>
                <c:pt idx="19">
                  <c:v>6660.9570536370302</c:v>
                </c:pt>
                <c:pt idx="20">
                  <c:v>5992.9588000000003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61"/>
        <c:axId val="170690048"/>
        <c:axId val="170691584"/>
      </c:barChart>
      <c:lineChart>
        <c:grouping val="standard"/>
        <c:varyColors val="0"/>
        <c:ser>
          <c:idx val="0"/>
          <c:order val="1"/>
          <c:tx>
            <c:strRef>
              <c:f>'Fig 6 source'!$C$2</c:f>
              <c:strCache>
                <c:ptCount val="1"/>
                <c:pt idx="0">
                  <c:v>Investor share of all housing loans (%)</c:v>
                </c:pt>
              </c:strCache>
            </c:strRef>
          </c:tx>
          <c:spPr>
            <a:ln w="15875">
              <a:solidFill>
                <a:srgbClr val="006B3D"/>
              </a:solidFill>
              <a:prstDash val="solid"/>
            </a:ln>
          </c:spPr>
          <c:marker>
            <c:symbol val="none"/>
          </c:marker>
          <c:cat>
            <c:numRef>
              <c:f>'Fig 6 source'!$A$3:$A$23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6 source'!$C$3:$C$23</c:f>
              <c:numCache>
                <c:formatCode>0.0%</c:formatCode>
                <c:ptCount val="21"/>
                <c:pt idx="0">
                  <c:v>0.28206347984742591</c:v>
                </c:pt>
                <c:pt idx="1">
                  <c:v>0.28323794549355125</c:v>
                </c:pt>
                <c:pt idx="2">
                  <c:v>0.28619264279646878</c:v>
                </c:pt>
                <c:pt idx="3">
                  <c:v>0.27765631978170868</c:v>
                </c:pt>
                <c:pt idx="4">
                  <c:v>0.27160520057860665</c:v>
                </c:pt>
                <c:pt idx="5">
                  <c:v>0.26487504050499816</c:v>
                </c:pt>
                <c:pt idx="6">
                  <c:v>0.24508369514993122</c:v>
                </c:pt>
                <c:pt idx="7">
                  <c:v>0.21980011166704899</c:v>
                </c:pt>
                <c:pt idx="8">
                  <c:v>0.2309498695297823</c:v>
                </c:pt>
                <c:pt idx="9">
                  <c:v>0.26478787757534533</c:v>
                </c:pt>
                <c:pt idx="10">
                  <c:v>0.29102377548242997</c:v>
                </c:pt>
                <c:pt idx="11">
                  <c:v>0.30101669514440649</c:v>
                </c:pt>
                <c:pt idx="12">
                  <c:v>0.31244001282437839</c:v>
                </c:pt>
                <c:pt idx="13">
                  <c:v>0.3212163822854629</c:v>
                </c:pt>
                <c:pt idx="14">
                  <c:v>0.31561533196139602</c:v>
                </c:pt>
                <c:pt idx="15">
                  <c:v>0.31332450358507846</c:v>
                </c:pt>
                <c:pt idx="16">
                  <c:v>0.31091301326146986</c:v>
                </c:pt>
                <c:pt idx="17">
                  <c:v>0.31789425097975915</c:v>
                </c:pt>
                <c:pt idx="18">
                  <c:v>0.31829925921571389</c:v>
                </c:pt>
                <c:pt idx="19">
                  <c:v>0.30889753853859808</c:v>
                </c:pt>
                <c:pt idx="20">
                  <c:v>0.30433789809294509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9760"/>
        <c:axId val="170711296"/>
      </c:lineChart>
      <c:catAx>
        <c:axId val="170690048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600"/>
            </a:pPr>
            <a:endParaRPr lang="en-US"/>
          </a:p>
        </c:txPr>
        <c:crossAx val="17069158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0691584"/>
        <c:scaling>
          <c:orientation val="minMax"/>
          <c:max val="10000"/>
        </c:scaling>
        <c:delete val="0"/>
        <c:axPos val="l"/>
        <c:majorGridlines>
          <c:spPr>
            <a:ln w="0">
              <a:solidFill>
                <a:schemeClr val="bg1">
                  <a:lumMod val="65000"/>
                </a:schemeClr>
              </a:solidFill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690048"/>
        <c:crosses val="autoZero"/>
        <c:crossBetween val="between"/>
        <c:majorUnit val="2000"/>
      </c:valAx>
      <c:catAx>
        <c:axId val="1707097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0711296"/>
        <c:crosses val="autoZero"/>
        <c:auto val="0"/>
        <c:lblAlgn val="ctr"/>
        <c:lblOffset val="100"/>
        <c:noMultiLvlLbl val="0"/>
      </c:catAx>
      <c:valAx>
        <c:axId val="170711296"/>
        <c:scaling>
          <c:orientation val="minMax"/>
          <c:max val="0.500000000000001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709760"/>
        <c:crosses val="max"/>
        <c:crossBetween val="between"/>
        <c:majorUnit val="0.1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8351631069138536"/>
          <c:w val="1"/>
          <c:h val="5.423728813559343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57777192173434E-2"/>
          <c:y val="5.3987731481481532E-2"/>
          <c:w val="0.88660621240363091"/>
          <c:h val="0.74970926281763162"/>
        </c:manualLayout>
      </c:layout>
      <c:lineChart>
        <c:grouping val="standard"/>
        <c:varyColors val="0"/>
        <c:ser>
          <c:idx val="0"/>
          <c:order val="0"/>
          <c:tx>
            <c:v>Metropolitan Melbourne</c:v>
          </c:tx>
          <c:spPr>
            <a:ln w="25400">
              <a:solidFill>
                <a:srgbClr val="36C5EE"/>
              </a:solidFill>
              <a:prstDash val="solid"/>
            </a:ln>
          </c:spPr>
          <c:marker>
            <c:symbol val="none"/>
          </c:marker>
          <c:cat>
            <c:numRef>
              <c:f>'Fig 7 source'!$A$238:$A$298</c:f>
              <c:numCache>
                <c:formatCode>mmm\-yy</c:formatCode>
                <c:ptCount val="61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  <c:pt idx="34">
                  <c:v>44562</c:v>
                </c:pt>
                <c:pt idx="35">
                  <c:v>44593</c:v>
                </c:pt>
                <c:pt idx="36">
                  <c:v>44621</c:v>
                </c:pt>
                <c:pt idx="37">
                  <c:v>44652</c:v>
                </c:pt>
                <c:pt idx="38">
                  <c:v>44682</c:v>
                </c:pt>
                <c:pt idx="39">
                  <c:v>44713</c:v>
                </c:pt>
                <c:pt idx="40">
                  <c:v>44743</c:v>
                </c:pt>
                <c:pt idx="41">
                  <c:v>44774</c:v>
                </c:pt>
                <c:pt idx="42">
                  <c:v>44805</c:v>
                </c:pt>
                <c:pt idx="43">
                  <c:v>44835</c:v>
                </c:pt>
                <c:pt idx="44">
                  <c:v>44866</c:v>
                </c:pt>
                <c:pt idx="45">
                  <c:v>44896</c:v>
                </c:pt>
                <c:pt idx="46">
                  <c:v>44927</c:v>
                </c:pt>
                <c:pt idx="47">
                  <c:v>44958</c:v>
                </c:pt>
                <c:pt idx="48">
                  <c:v>44986</c:v>
                </c:pt>
                <c:pt idx="49">
                  <c:v>45017</c:v>
                </c:pt>
                <c:pt idx="50">
                  <c:v>45047</c:v>
                </c:pt>
                <c:pt idx="51">
                  <c:v>45078</c:v>
                </c:pt>
                <c:pt idx="52">
                  <c:v>45108</c:v>
                </c:pt>
                <c:pt idx="53">
                  <c:v>45139</c:v>
                </c:pt>
                <c:pt idx="54">
                  <c:v>45170</c:v>
                </c:pt>
                <c:pt idx="55">
                  <c:v>45200</c:v>
                </c:pt>
                <c:pt idx="56">
                  <c:v>45231</c:v>
                </c:pt>
                <c:pt idx="57">
                  <c:v>45261</c:v>
                </c:pt>
                <c:pt idx="58">
                  <c:v>45292</c:v>
                </c:pt>
                <c:pt idx="59">
                  <c:v>45323</c:v>
                </c:pt>
                <c:pt idx="60">
                  <c:v>45352</c:v>
                </c:pt>
              </c:numCache>
            </c:numRef>
          </c:cat>
          <c:val>
            <c:numRef>
              <c:f>'Fig 7 source'!$B$238:$B$298</c:f>
              <c:numCache>
                <c:formatCode>0.0%</c:formatCode>
                <c:ptCount val="61"/>
                <c:pt idx="0">
                  <c:v>2.2013157343309268E-2</c:v>
                </c:pt>
                <c:pt idx="1">
                  <c:v>2.1620411953063051E-2</c:v>
                </c:pt>
                <c:pt idx="2">
                  <c:v>2.1422146438426149E-2</c:v>
                </c:pt>
                <c:pt idx="3">
                  <c:v>2.1413994846903761E-2</c:v>
                </c:pt>
                <c:pt idx="4">
                  <c:v>2.1513604534008638E-2</c:v>
                </c:pt>
                <c:pt idx="5">
                  <c:v>2.1725716570749353E-2</c:v>
                </c:pt>
                <c:pt idx="6">
                  <c:v>2.1973483771866743E-2</c:v>
                </c:pt>
                <c:pt idx="7">
                  <c:v>2.2032854840600819E-2</c:v>
                </c:pt>
                <c:pt idx="8">
                  <c:v>2.1905540823517488E-2</c:v>
                </c:pt>
                <c:pt idx="9">
                  <c:v>2.2236953066159429E-2</c:v>
                </c:pt>
                <c:pt idx="10">
                  <c:v>2.3415711863725076E-2</c:v>
                </c:pt>
                <c:pt idx="11">
                  <c:v>2.5329732833381288E-2</c:v>
                </c:pt>
                <c:pt idx="12">
                  <c:v>2.7839409439192248E-2</c:v>
                </c:pt>
                <c:pt idx="13">
                  <c:v>3.0984874296006285E-2</c:v>
                </c:pt>
                <c:pt idx="14">
                  <c:v>3.4768655709801317E-2</c:v>
                </c:pt>
                <c:pt idx="15">
                  <c:v>3.9144517748939164E-2</c:v>
                </c:pt>
                <c:pt idx="16">
                  <c:v>4.3768843546987631E-2</c:v>
                </c:pt>
                <c:pt idx="17">
                  <c:v>4.8576071757953539E-2</c:v>
                </c:pt>
                <c:pt idx="18">
                  <c:v>5.2774240570270942E-2</c:v>
                </c:pt>
                <c:pt idx="19">
                  <c:v>5.6832561433432904E-2</c:v>
                </c:pt>
                <c:pt idx="20">
                  <c:v>6.0959419412436169E-2</c:v>
                </c:pt>
                <c:pt idx="21">
                  <c:v>6.4401910416380145E-2</c:v>
                </c:pt>
                <c:pt idx="22">
                  <c:v>6.6251618896635819E-2</c:v>
                </c:pt>
                <c:pt idx="23">
                  <c:v>6.6329850817508862E-2</c:v>
                </c:pt>
                <c:pt idx="24">
                  <c:v>6.4399398690131782E-2</c:v>
                </c:pt>
                <c:pt idx="25">
                  <c:v>6.0701427129616237E-2</c:v>
                </c:pt>
                <c:pt idx="26">
                  <c:v>5.6145920737500986E-2</c:v>
                </c:pt>
                <c:pt idx="27">
                  <c:v>5.1448779074035896E-2</c:v>
                </c:pt>
                <c:pt idx="28">
                  <c:v>4.8645922857901806E-2</c:v>
                </c:pt>
                <c:pt idx="29">
                  <c:v>4.8956235131674415E-2</c:v>
                </c:pt>
                <c:pt idx="30">
                  <c:v>5.1375565634461023E-2</c:v>
                </c:pt>
                <c:pt idx="31">
                  <c:v>5.3911340147963525E-2</c:v>
                </c:pt>
                <c:pt idx="32">
                  <c:v>5.4706410732059375E-2</c:v>
                </c:pt>
                <c:pt idx="33">
                  <c:v>5.3717575231465434E-2</c:v>
                </c:pt>
                <c:pt idx="34">
                  <c:v>5.1236719398576949E-2</c:v>
                </c:pt>
                <c:pt idx="35">
                  <c:v>4.7692570618712453E-2</c:v>
                </c:pt>
                <c:pt idx="36">
                  <c:v>4.3716848473757078E-2</c:v>
                </c:pt>
                <c:pt idx="37">
                  <c:v>3.985688482960658E-2</c:v>
                </c:pt>
                <c:pt idx="38">
                  <c:v>3.6639135233920705E-2</c:v>
                </c:pt>
                <c:pt idx="39">
                  <c:v>3.3933487168093281E-2</c:v>
                </c:pt>
                <c:pt idx="40">
                  <c:v>3.1165175774102369E-2</c:v>
                </c:pt>
                <c:pt idx="41">
                  <c:v>2.7997506558271282E-2</c:v>
                </c:pt>
                <c:pt idx="42">
                  <c:v>2.5686915450685542E-2</c:v>
                </c:pt>
                <c:pt idx="43">
                  <c:v>2.4149035973936889E-2</c:v>
                </c:pt>
                <c:pt idx="44">
                  <c:v>2.2983893445068196E-2</c:v>
                </c:pt>
                <c:pt idx="45">
                  <c:v>2.2068255934216865E-2</c:v>
                </c:pt>
                <c:pt idx="46">
                  <c:v>2.1241961869837095E-2</c:v>
                </c:pt>
                <c:pt idx="47">
                  <c:v>2.0448162812092222E-2</c:v>
                </c:pt>
                <c:pt idx="48">
                  <c:v>2.0225558243033549E-2</c:v>
                </c:pt>
                <c:pt idx="49">
                  <c:v>2.0718730030368535E-2</c:v>
                </c:pt>
                <c:pt idx="50">
                  <c:v>2.1876938643496761E-2</c:v>
                </c:pt>
                <c:pt idx="51">
                  <c:v>2.3186252068294645E-2</c:v>
                </c:pt>
                <c:pt idx="52">
                  <c:v>2.4098668314109024E-2</c:v>
                </c:pt>
                <c:pt idx="53">
                  <c:v>2.4291384752892244E-2</c:v>
                </c:pt>
                <c:pt idx="54">
                  <c:v>2.389208867632454E-2</c:v>
                </c:pt>
                <c:pt idx="55">
                  <c:v>2.3215420914383292E-2</c:v>
                </c:pt>
                <c:pt idx="56">
                  <c:v>2.2300502870815787E-2</c:v>
                </c:pt>
                <c:pt idx="57">
                  <c:v>2.1526455961329606E-2</c:v>
                </c:pt>
                <c:pt idx="58">
                  <c:v>2.1041267949687061E-2</c:v>
                </c:pt>
                <c:pt idx="59">
                  <c:v>2.0704487427662465E-2</c:v>
                </c:pt>
                <c:pt idx="60">
                  <c:v>2.0597913067794363E-2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01-4E51-BF43-BF7FD61D16BB}"/>
            </c:ext>
          </c:extLst>
        </c:ser>
        <c:ser>
          <c:idx val="1"/>
          <c:order val="1"/>
          <c:tx>
            <c:v>Regional Victoria</c:v>
          </c:tx>
          <c:spPr>
            <a:ln w="2540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7 source'!$A$238:$A$298</c:f>
              <c:numCache>
                <c:formatCode>mmm\-yy</c:formatCode>
                <c:ptCount val="61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  <c:pt idx="34">
                  <c:v>44562</c:v>
                </c:pt>
                <c:pt idx="35">
                  <c:v>44593</c:v>
                </c:pt>
                <c:pt idx="36">
                  <c:v>44621</c:v>
                </c:pt>
                <c:pt idx="37">
                  <c:v>44652</c:v>
                </c:pt>
                <c:pt idx="38">
                  <c:v>44682</c:v>
                </c:pt>
                <c:pt idx="39">
                  <c:v>44713</c:v>
                </c:pt>
                <c:pt idx="40">
                  <c:v>44743</c:v>
                </c:pt>
                <c:pt idx="41">
                  <c:v>44774</c:v>
                </c:pt>
                <c:pt idx="42">
                  <c:v>44805</c:v>
                </c:pt>
                <c:pt idx="43">
                  <c:v>44835</c:v>
                </c:pt>
                <c:pt idx="44">
                  <c:v>44866</c:v>
                </c:pt>
                <c:pt idx="45">
                  <c:v>44896</c:v>
                </c:pt>
                <c:pt idx="46">
                  <c:v>44927</c:v>
                </c:pt>
                <c:pt idx="47">
                  <c:v>44958</c:v>
                </c:pt>
                <c:pt idx="48">
                  <c:v>44986</c:v>
                </c:pt>
                <c:pt idx="49">
                  <c:v>45017</c:v>
                </c:pt>
                <c:pt idx="50">
                  <c:v>45047</c:v>
                </c:pt>
                <c:pt idx="51">
                  <c:v>45078</c:v>
                </c:pt>
                <c:pt idx="52">
                  <c:v>45108</c:v>
                </c:pt>
                <c:pt idx="53">
                  <c:v>45139</c:v>
                </c:pt>
                <c:pt idx="54">
                  <c:v>45170</c:v>
                </c:pt>
                <c:pt idx="55">
                  <c:v>45200</c:v>
                </c:pt>
                <c:pt idx="56">
                  <c:v>45231</c:v>
                </c:pt>
                <c:pt idx="57">
                  <c:v>45261</c:v>
                </c:pt>
                <c:pt idx="58">
                  <c:v>45292</c:v>
                </c:pt>
                <c:pt idx="59">
                  <c:v>45323</c:v>
                </c:pt>
                <c:pt idx="60">
                  <c:v>45352</c:v>
                </c:pt>
              </c:numCache>
            </c:numRef>
          </c:cat>
          <c:val>
            <c:numRef>
              <c:f>'Fig 7 source'!$E$238:$E$298</c:f>
              <c:numCache>
                <c:formatCode>0.0%</c:formatCode>
                <c:ptCount val="61"/>
                <c:pt idx="0">
                  <c:v>1.2570420484538688E-2</c:v>
                </c:pt>
                <c:pt idx="1">
                  <c:v>1.3527554537365427E-2</c:v>
                </c:pt>
                <c:pt idx="2">
                  <c:v>1.4585038126569224E-2</c:v>
                </c:pt>
                <c:pt idx="3">
                  <c:v>1.5413808931886869E-2</c:v>
                </c:pt>
                <c:pt idx="4">
                  <c:v>1.5885089403746534E-2</c:v>
                </c:pt>
                <c:pt idx="5">
                  <c:v>1.6117749053860115E-2</c:v>
                </c:pt>
                <c:pt idx="6">
                  <c:v>1.6378267734957375E-2</c:v>
                </c:pt>
                <c:pt idx="7">
                  <c:v>1.6866402340499836E-2</c:v>
                </c:pt>
                <c:pt idx="8">
                  <c:v>1.7673385280496487E-2</c:v>
                </c:pt>
                <c:pt idx="9">
                  <c:v>1.8795076747460008E-2</c:v>
                </c:pt>
                <c:pt idx="10">
                  <c:v>1.9785267903259542E-2</c:v>
                </c:pt>
                <c:pt idx="11">
                  <c:v>2.0177489682632631E-2</c:v>
                </c:pt>
                <c:pt idx="12">
                  <c:v>1.9778764150499586E-2</c:v>
                </c:pt>
                <c:pt idx="13">
                  <c:v>1.8644056215562314E-2</c:v>
                </c:pt>
                <c:pt idx="14">
                  <c:v>1.6966526889309788E-2</c:v>
                </c:pt>
                <c:pt idx="15">
                  <c:v>1.5014556155077227E-2</c:v>
                </c:pt>
                <c:pt idx="16">
                  <c:v>1.3013055996805951E-2</c:v>
                </c:pt>
                <c:pt idx="17">
                  <c:v>1.1222266820588358E-2</c:v>
                </c:pt>
                <c:pt idx="18">
                  <c:v>9.9801827450844982E-3</c:v>
                </c:pt>
                <c:pt idx="19">
                  <c:v>9.3968657133259668E-3</c:v>
                </c:pt>
                <c:pt idx="20">
                  <c:v>9.4321067192077671E-3</c:v>
                </c:pt>
                <c:pt idx="21">
                  <c:v>9.9372370555198437E-3</c:v>
                </c:pt>
                <c:pt idx="22">
                  <c:v>1.0707365791909668E-2</c:v>
                </c:pt>
                <c:pt idx="23">
                  <c:v>1.1570149805045234E-2</c:v>
                </c:pt>
                <c:pt idx="24">
                  <c:v>1.2189197826098589E-2</c:v>
                </c:pt>
                <c:pt idx="25">
                  <c:v>1.2587755838165486E-2</c:v>
                </c:pt>
                <c:pt idx="26">
                  <c:v>1.2745406136438733E-2</c:v>
                </c:pt>
                <c:pt idx="27">
                  <c:v>1.2539860085797527E-2</c:v>
                </c:pt>
                <c:pt idx="28">
                  <c:v>1.2259583286127742E-2</c:v>
                </c:pt>
                <c:pt idx="29">
                  <c:v>1.2062210157911391E-2</c:v>
                </c:pt>
                <c:pt idx="30">
                  <c:v>1.1966328156429267E-2</c:v>
                </c:pt>
                <c:pt idx="31">
                  <c:v>1.2076292767497625E-2</c:v>
                </c:pt>
                <c:pt idx="32">
                  <c:v>1.2495935130110989E-2</c:v>
                </c:pt>
                <c:pt idx="33">
                  <c:v>1.329327262053891E-2</c:v>
                </c:pt>
                <c:pt idx="34">
                  <c:v>1.4559639153191526E-2</c:v>
                </c:pt>
                <c:pt idx="35">
                  <c:v>1.6138179791016852E-2</c:v>
                </c:pt>
                <c:pt idx="36">
                  <c:v>1.7740707222415268E-2</c:v>
                </c:pt>
                <c:pt idx="37">
                  <c:v>1.9151927299411165E-2</c:v>
                </c:pt>
                <c:pt idx="38">
                  <c:v>2.0208886514984013E-2</c:v>
                </c:pt>
                <c:pt idx="39">
                  <c:v>2.0641900402491194E-2</c:v>
                </c:pt>
                <c:pt idx="40">
                  <c:v>2.0230597753173898E-2</c:v>
                </c:pt>
                <c:pt idx="41">
                  <c:v>1.9307613742006048E-2</c:v>
                </c:pt>
                <c:pt idx="42">
                  <c:v>1.8694453604988046E-2</c:v>
                </c:pt>
                <c:pt idx="43">
                  <c:v>1.8773055511543669E-2</c:v>
                </c:pt>
                <c:pt idx="44">
                  <c:v>1.9495209506511329E-2</c:v>
                </c:pt>
                <c:pt idx="45">
                  <c:v>2.0586548984202611E-2</c:v>
                </c:pt>
                <c:pt idx="46">
                  <c:v>2.1708777934656451E-2</c:v>
                </c:pt>
                <c:pt idx="47">
                  <c:v>2.260984155692463E-2</c:v>
                </c:pt>
                <c:pt idx="48">
                  <c:v>2.3217864085675628E-2</c:v>
                </c:pt>
                <c:pt idx="49">
                  <c:v>2.3267847167493388E-2</c:v>
                </c:pt>
                <c:pt idx="50">
                  <c:v>2.2801684256433453E-2</c:v>
                </c:pt>
                <c:pt idx="51">
                  <c:v>2.2138857489837366E-2</c:v>
                </c:pt>
                <c:pt idx="52">
                  <c:v>2.1585568641818976E-2</c:v>
                </c:pt>
                <c:pt idx="53">
                  <c:v>2.1169443242825742E-2</c:v>
                </c:pt>
                <c:pt idx="54">
                  <c:v>2.0985338963845229E-2</c:v>
                </c:pt>
                <c:pt idx="55">
                  <c:v>2.1172655033281793E-2</c:v>
                </c:pt>
                <c:pt idx="56">
                  <c:v>2.1558717369034124E-2</c:v>
                </c:pt>
                <c:pt idx="57">
                  <c:v>2.1943540033111639E-2</c:v>
                </c:pt>
                <c:pt idx="58">
                  <c:v>2.2090274034495448E-2</c:v>
                </c:pt>
                <c:pt idx="59">
                  <c:v>2.206609709102619E-2</c:v>
                </c:pt>
                <c:pt idx="60">
                  <c:v>2.2009783334654708E-2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E51-BF43-BF7FD61D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4336"/>
        <c:axId val="170733952"/>
      </c:lineChart>
      <c:dateAx>
        <c:axId val="170654336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6350">
            <a:solidFill>
              <a:schemeClr val="tx1"/>
            </a:solidFill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7339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733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.0%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654336"/>
        <c:crossesAt val="1247"/>
        <c:crossBetween val="midCat"/>
        <c:majorUnit val="1.0000000000000103E-2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8311148499698471"/>
          <c:y val="0.87733545964982229"/>
          <c:w val="0.67140179935985889"/>
          <c:h val="6.943555132531512E-2"/>
        </c:manualLayout>
      </c:layout>
      <c:overlay val="0"/>
      <c:txPr>
        <a:bodyPr/>
        <a:lstStyle/>
        <a:p>
          <a:pPr>
            <a:defRPr sz="9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8607489654202"/>
          <c:y val="4.632777777777778E-2"/>
          <c:w val="0.86866597724924965"/>
          <c:h val="0.76660877116805748"/>
        </c:manualLayout>
      </c:layout>
      <c:lineChart>
        <c:grouping val="standard"/>
        <c:varyColors val="0"/>
        <c:ser>
          <c:idx val="2"/>
          <c:order val="0"/>
          <c:tx>
            <c:v>Regional Victoria</c:v>
          </c:tx>
          <c:spPr>
            <a:ln w="3175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8 source'!$A$4:$A$24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8 source'!$D$4:$D$24</c:f>
              <c:numCache>
                <c:formatCode>0.0%</c:formatCode>
                <c:ptCount val="21"/>
                <c:pt idx="0">
                  <c:v>0.45</c:v>
                </c:pt>
                <c:pt idx="1">
                  <c:v>0.44700000000000001</c:v>
                </c:pt>
                <c:pt idx="2">
                  <c:v>0.46800000000000003</c:v>
                </c:pt>
                <c:pt idx="3">
                  <c:v>0.437</c:v>
                </c:pt>
                <c:pt idx="4">
                  <c:v>0.40600000000000003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0.35199999999999998</c:v>
                </c:pt>
                <c:pt idx="8">
                  <c:v>0.32500000000000001</c:v>
                </c:pt>
                <c:pt idx="9">
                  <c:v>0.33700000000000002</c:v>
                </c:pt>
                <c:pt idx="10">
                  <c:v>0.33900000000000002</c:v>
                </c:pt>
                <c:pt idx="11">
                  <c:v>0.30599999999999999</c:v>
                </c:pt>
                <c:pt idx="12">
                  <c:v>0.26700000000000002</c:v>
                </c:pt>
                <c:pt idx="13">
                  <c:v>0.245</c:v>
                </c:pt>
                <c:pt idx="14">
                  <c:v>0.25800000000000001</c:v>
                </c:pt>
                <c:pt idx="15">
                  <c:v>0.27400000000000002</c:v>
                </c:pt>
                <c:pt idx="16">
                  <c:v>0.248</c:v>
                </c:pt>
                <c:pt idx="17">
                  <c:v>0.26900000000000002</c:v>
                </c:pt>
                <c:pt idx="18">
                  <c:v>0.3</c:v>
                </c:pt>
                <c:pt idx="19">
                  <c:v>0.42699999999999999</c:v>
                </c:pt>
                <c:pt idx="20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F-4DDD-9E93-AB6A828ED782}"/>
            </c:ext>
          </c:extLst>
        </c:ser>
        <c:ser>
          <c:idx val="0"/>
          <c:order val="1"/>
          <c:tx>
            <c:v>Victoria</c:v>
          </c:tx>
          <c:spPr>
            <a:ln w="31750">
              <a:solidFill>
                <a:srgbClr val="ECB22B"/>
              </a:solidFill>
              <a:prstDash val="solid"/>
            </a:ln>
          </c:spPr>
          <c:marker>
            <c:symbol val="none"/>
          </c:marker>
          <c:cat>
            <c:numRef>
              <c:f>'Fig 8 source'!$A$4:$A$24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8 source'!$B$4:$B$24</c:f>
              <c:numCache>
                <c:formatCode>0.0%</c:formatCode>
                <c:ptCount val="21"/>
                <c:pt idx="0">
                  <c:v>0.122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0.14099999999999999</c:v>
                </c:pt>
                <c:pt idx="4">
                  <c:v>0.123</c:v>
                </c:pt>
                <c:pt idx="5">
                  <c:v>0.16300000000000001</c:v>
                </c:pt>
                <c:pt idx="6">
                  <c:v>0.14699999999999999</c:v>
                </c:pt>
                <c:pt idx="7">
                  <c:v>0.11600000000000001</c:v>
                </c:pt>
                <c:pt idx="8">
                  <c:v>9.9000000000000005E-2</c:v>
                </c:pt>
                <c:pt idx="9">
                  <c:v>0.129</c:v>
                </c:pt>
                <c:pt idx="10">
                  <c:v>0.14699999999999999</c:v>
                </c:pt>
                <c:pt idx="11">
                  <c:v>0.13500000000000001</c:v>
                </c:pt>
                <c:pt idx="12">
                  <c:v>0.109</c:v>
                </c:pt>
                <c:pt idx="13">
                  <c:v>0.11</c:v>
                </c:pt>
                <c:pt idx="14">
                  <c:v>0.109</c:v>
                </c:pt>
                <c:pt idx="15">
                  <c:v>0.123</c:v>
                </c:pt>
                <c:pt idx="16">
                  <c:v>0.1</c:v>
                </c:pt>
                <c:pt idx="17">
                  <c:v>0.105</c:v>
                </c:pt>
                <c:pt idx="18">
                  <c:v>9.6000000000000002E-2</c:v>
                </c:pt>
                <c:pt idx="19">
                  <c:v>0.15</c:v>
                </c:pt>
                <c:pt idx="20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DDD-9E93-AB6A828ED782}"/>
            </c:ext>
          </c:extLst>
        </c:ser>
        <c:ser>
          <c:idx val="1"/>
          <c:order val="2"/>
          <c:tx>
            <c:v>Metropolitan Melbourne</c:v>
          </c:tx>
          <c:spPr>
            <a:ln w="25400">
              <a:solidFill>
                <a:srgbClr val="36C5EE"/>
              </a:solidFill>
            </a:ln>
          </c:spPr>
          <c:marker>
            <c:symbol val="none"/>
          </c:marker>
          <c:cat>
            <c:numRef>
              <c:f>'Fig 8 source'!$A$4:$A$24</c:f>
              <c:numCache>
                <c:formatCode>mmm\-yy</c:formatCode>
                <c:ptCount val="21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  <c:pt idx="5">
                  <c:v>43983</c:v>
                </c:pt>
                <c:pt idx="6">
                  <c:v>44075</c:v>
                </c:pt>
                <c:pt idx="7">
                  <c:v>44166</c:v>
                </c:pt>
                <c:pt idx="8">
                  <c:v>44256</c:v>
                </c:pt>
                <c:pt idx="9">
                  <c:v>44348</c:v>
                </c:pt>
                <c:pt idx="10">
                  <c:v>44440</c:v>
                </c:pt>
                <c:pt idx="11">
                  <c:v>44531</c:v>
                </c:pt>
                <c:pt idx="12">
                  <c:v>44621</c:v>
                </c:pt>
                <c:pt idx="13">
                  <c:v>44713</c:v>
                </c:pt>
                <c:pt idx="14">
                  <c:v>44805</c:v>
                </c:pt>
                <c:pt idx="15">
                  <c:v>44896</c:v>
                </c:pt>
                <c:pt idx="16">
                  <c:v>44986</c:v>
                </c:pt>
                <c:pt idx="17">
                  <c:v>45078</c:v>
                </c:pt>
                <c:pt idx="18">
                  <c:v>45170</c:v>
                </c:pt>
                <c:pt idx="19">
                  <c:v>45261</c:v>
                </c:pt>
                <c:pt idx="20">
                  <c:v>45352</c:v>
                </c:pt>
              </c:numCache>
            </c:numRef>
          </c:cat>
          <c:val>
            <c:numRef>
              <c:f>'Fig 8 source'!$C$4:$C$24</c:f>
              <c:numCache>
                <c:formatCode>0.0%</c:formatCode>
                <c:ptCount val="21"/>
                <c:pt idx="0">
                  <c:v>5.1999999999999998E-2</c:v>
                </c:pt>
                <c:pt idx="1">
                  <c:v>5.8999999999999997E-2</c:v>
                </c:pt>
                <c:pt idx="2">
                  <c:v>7.5999999999999998E-2</c:v>
                </c:pt>
                <c:pt idx="3">
                  <c:v>7.1999999999999995E-2</c:v>
                </c:pt>
                <c:pt idx="4">
                  <c:v>6.2E-2</c:v>
                </c:pt>
                <c:pt idx="5">
                  <c:v>8.7999999999999995E-2</c:v>
                </c:pt>
                <c:pt idx="6">
                  <c:v>7.9000000000000001E-2</c:v>
                </c:pt>
                <c:pt idx="7">
                  <c:v>7.0999999999999994E-2</c:v>
                </c:pt>
                <c:pt idx="8">
                  <c:v>6.2E-2</c:v>
                </c:pt>
                <c:pt idx="9">
                  <c:v>9.1999999999999998E-2</c:v>
                </c:pt>
                <c:pt idx="10">
                  <c:v>0.108</c:v>
                </c:pt>
                <c:pt idx="11">
                  <c:v>0.10299999999999999</c:v>
                </c:pt>
                <c:pt idx="12">
                  <c:v>8.3000000000000004E-2</c:v>
                </c:pt>
                <c:pt idx="13">
                  <c:v>8.5000000000000006E-2</c:v>
                </c:pt>
                <c:pt idx="14">
                  <c:v>0.08</c:v>
                </c:pt>
                <c:pt idx="15">
                  <c:v>9.1999999999999998E-2</c:v>
                </c:pt>
                <c:pt idx="16">
                  <c:v>7.0999999999999994E-2</c:v>
                </c:pt>
                <c:pt idx="17">
                  <c:v>6.7000000000000004E-2</c:v>
                </c:pt>
                <c:pt idx="18">
                  <c:v>5.0999999999999997E-2</c:v>
                </c:pt>
                <c:pt idx="19">
                  <c:v>8.5999999999999993E-2</c:v>
                </c:pt>
                <c:pt idx="20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F-4DDD-9E93-AB6A828E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89120"/>
        <c:axId val="170807296"/>
      </c:lineChart>
      <c:dateAx>
        <c:axId val="170789120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807296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807296"/>
        <c:scaling>
          <c:orientation val="minMax"/>
          <c:max val="0.60000000000000109"/>
          <c:min val="0"/>
        </c:scaling>
        <c:delete val="0"/>
        <c:axPos val="l"/>
        <c:majorGridlines>
          <c:spPr>
            <a:ln w="12700" cmpd="sng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12700">
              <a:noFill/>
              <a:prstDash val="sysDash"/>
            </a:ln>
          </c:spPr>
        </c:min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789120"/>
        <c:crosses val="autoZero"/>
        <c:crossBetween val="between"/>
        <c:majorUnit val="0.1"/>
        <c:minorUnit val="5.000000000000002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40769520735177"/>
          <c:y val="0.87644745370370369"/>
          <c:w val="0.79692188467768565"/>
          <c:h val="7.1596250434060399E-2"/>
        </c:manualLayout>
      </c:layout>
      <c:overlay val="0"/>
      <c:txPr>
        <a:bodyPr/>
        <a:lstStyle/>
        <a:p>
          <a:pPr algn="ctr">
            <a:defRPr lang="en-US" sz="11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11248710010567E-2"/>
          <c:y val="4.7297297297297584E-2"/>
          <c:w val="0.8565531475748196"/>
          <c:h val="0.8496621621621621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 4 source'!#REF!</c:f>
              <c:numCache>
                <c:formatCode>General</c:formatCode>
                <c:ptCount val="29"/>
                <c:pt idx="26" formatCode="0.0%">
                  <c:v>0.17100000000000001</c:v>
                </c:pt>
                <c:pt idx="27" formatCode="0.0%">
                  <c:v>0.155</c:v>
                </c:pt>
                <c:pt idx="28" formatCode="0.0%">
                  <c:v>0.154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 4 source'!#REF!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26" formatCode="mmm\-yy">
                        <c:v>42887</c:v>
                      </c:pt>
                      <c:pt idx="27" formatCode="mmm\-yy">
                        <c:v>42979</c:v>
                      </c:pt>
                      <c:pt idx="28" formatCode="mmm\-yy">
                        <c:v>43070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9C-420F-8146-E94C7EDF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2784"/>
        <c:axId val="176108672"/>
      </c:lineChart>
      <c:dateAx>
        <c:axId val="176102784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867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61086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2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0"/>
  <sheetViews>
    <sheetView zoomScale="89" workbookViewId="0"/>
  </sheetView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3134" y="507756"/>
    <xdr:ext cx="5010149" cy="2943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333908</xdr:colOff>
      <xdr:row>1</xdr:row>
      <xdr:rowOff>154112</xdr:rowOff>
    </xdr:from>
    <xdr:to>
      <xdr:col>10</xdr:col>
      <xdr:colOff>374578</xdr:colOff>
      <xdr:row>23</xdr:row>
      <xdr:rowOff>72482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27A2B-3788-4FCD-A418-4645873730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51" t="10618" r="26667" b="11138"/>
        <a:stretch/>
      </xdr:blipFill>
      <xdr:spPr>
        <a:xfrm>
          <a:off x="333908" y="539393"/>
          <a:ext cx="6140951" cy="533370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53340</xdr:rowOff>
    </xdr:from>
    <xdr:to>
      <xdr:col>10</xdr:col>
      <xdr:colOff>478258</xdr:colOff>
      <xdr:row>34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9D2D1E-F146-ADDC-B170-914359E589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83" t="8004" r="26961" b="23388"/>
        <a:stretch/>
      </xdr:blipFill>
      <xdr:spPr>
        <a:xfrm>
          <a:off x="0" y="434340"/>
          <a:ext cx="6574258" cy="44234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</xdr:colOff>
      <xdr:row>1</xdr:row>
      <xdr:rowOff>99060</xdr:rowOff>
    </xdr:from>
    <xdr:to>
      <xdr:col>10</xdr:col>
      <xdr:colOff>23192</xdr:colOff>
      <xdr:row>21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337BB6-B233-1244-A6D0-B94F05AD1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62" t="11606" r="25783" b="10913"/>
        <a:stretch/>
      </xdr:blipFill>
      <xdr:spPr>
        <a:xfrm>
          <a:off x="15239" y="480060"/>
          <a:ext cx="5494353" cy="4975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1</xdr:row>
      <xdr:rowOff>83821</xdr:rowOff>
    </xdr:from>
    <xdr:to>
      <xdr:col>9</xdr:col>
      <xdr:colOff>251460</xdr:colOff>
      <xdr:row>21</xdr:row>
      <xdr:rowOff>27724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02C61-CB9E-884A-5A59-A2B220CA0F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57" t="11280" r="27059" b="11233"/>
        <a:stretch/>
      </xdr:blipFill>
      <xdr:spPr>
        <a:xfrm>
          <a:off x="289560" y="464821"/>
          <a:ext cx="4899660" cy="49731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2966" y="496764"/>
    <xdr:ext cx="4650847" cy="2905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25400</xdr:rowOff>
    </xdr:from>
    <xdr:to>
      <xdr:col>8</xdr:col>
      <xdr:colOff>298450</xdr:colOff>
      <xdr:row>19</xdr:row>
      <xdr:rowOff>79653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AC11B3-D159-51D0-2229-223E56DED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24" t="11025" r="27206" b="11653"/>
        <a:stretch/>
      </xdr:blipFill>
      <xdr:spPr>
        <a:xfrm>
          <a:off x="114300" y="406400"/>
          <a:ext cx="4552950" cy="46262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360218</xdr:rowOff>
    </xdr:from>
    <xdr:to>
      <xdr:col>11</xdr:col>
      <xdr:colOff>36922</xdr:colOff>
      <xdr:row>34</xdr:row>
      <xdr:rowOff>41564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BCDD78-F2FC-35B4-ADE9-7A1950294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3" t="8023" r="26827" b="22594"/>
        <a:stretch/>
      </xdr:blipFill>
      <xdr:spPr>
        <a:xfrm>
          <a:off x="0" y="360218"/>
          <a:ext cx="6056722" cy="44057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385211</xdr:colOff>
      <xdr:row>3</xdr:row>
      <xdr:rowOff>6045</xdr:rowOff>
    </xdr:from>
    <xdr:to>
      <xdr:col>9</xdr:col>
      <xdr:colOff>205152</xdr:colOff>
      <xdr:row>27</xdr:row>
      <xdr:rowOff>7327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85750" y="410308"/>
    <xdr:ext cx="4933175" cy="3009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4BC78-6C0C-4F8F-8EB5-CFF38095A572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476250"/>
    <xdr:ext cx="7080407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PLEI2610\Desktop\AWE_63020012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vid\Briefings\Summary99\summ99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Data1"/>
      <sheetName val="minwage&amp;AWE"/>
      <sheetName val="Sheet1"/>
      <sheetName val="Inquiries"/>
    </sheetNames>
    <sheetDataSet>
      <sheetData sheetId="0"/>
      <sheetData sheetId="1">
        <row r="1">
          <cell r="B1" t="str">
            <v>Earnings ;  Victoria ;  Males ;  Full Time ;  Adult ;  Ordinary time earnings ;</v>
          </cell>
          <cell r="C1" t="str">
            <v>Earnings ;  Victoria ;  Males ;  Full Time ;  Adult ;  Total earnings ;</v>
          </cell>
          <cell r="D1" t="str">
            <v>Earnings ;  Victoria ;  Males ;  Total earnings ;</v>
          </cell>
          <cell r="E1" t="str">
            <v>Earnings ;  Victoria ;  Females ;  Full Time ;  Adult ;  Ordinary time earnings ;</v>
          </cell>
          <cell r="F1" t="str">
            <v>Earnings ;  Victoria ;  Females ;  Full Time ;  Adult ;  Total earnings ;</v>
          </cell>
          <cell r="G1" t="str">
            <v>Earnings ;  Victoria ;  Females ;  Total earnings ;</v>
          </cell>
          <cell r="H1" t="str">
            <v>Earnings ;  Victoria ;  Persons ;  Full Time ;  Adult ;  Ordinary time earnings ;</v>
          </cell>
          <cell r="I1" t="str">
            <v>Earnings ;  Victoria ;  Persons ;  Full Time ;  Adult ;  Total earnings ;</v>
          </cell>
          <cell r="J1" t="str">
            <v>Earnings ;  Victoria ;  Persons ;  Total earnings ;</v>
          </cell>
        </row>
        <row r="2">
          <cell r="A2" t="str">
            <v>Unit</v>
          </cell>
          <cell r="B2" t="str">
            <v>$</v>
          </cell>
          <cell r="C2" t="str">
            <v>$</v>
          </cell>
          <cell r="D2" t="str">
            <v>$</v>
          </cell>
          <cell r="E2" t="str">
            <v>$</v>
          </cell>
          <cell r="F2" t="str">
            <v>$</v>
          </cell>
          <cell r="G2" t="str">
            <v>$</v>
          </cell>
          <cell r="H2" t="str">
            <v>$</v>
          </cell>
          <cell r="I2" t="str">
            <v>$</v>
          </cell>
          <cell r="J2" t="str">
            <v>$</v>
          </cell>
        </row>
        <row r="3">
          <cell r="A3" t="str">
            <v>Series Type</v>
          </cell>
          <cell r="B3" t="str">
            <v>Seasonally Adjusted</v>
          </cell>
          <cell r="C3" t="str">
            <v>Seasonally Adjusted</v>
          </cell>
          <cell r="D3" t="str">
            <v>Seasonally Adjusted</v>
          </cell>
          <cell r="E3" t="str">
            <v>Seasonally Adjusted</v>
          </cell>
          <cell r="F3" t="str">
            <v>Seasonally Adjusted</v>
          </cell>
          <cell r="G3" t="str">
            <v>Seasonally Adjusted</v>
          </cell>
          <cell r="H3" t="str">
            <v>Seasonally Adjusted</v>
          </cell>
          <cell r="I3" t="str">
            <v>Seasonally Adjusted</v>
          </cell>
          <cell r="J3" t="str">
            <v>Seasonally Adjusted</v>
          </cell>
        </row>
        <row r="4">
          <cell r="A4" t="str">
            <v>Data Type</v>
          </cell>
          <cell r="B4" t="str">
            <v>AVERAGE</v>
          </cell>
          <cell r="C4" t="str">
            <v>AVERAGE</v>
          </cell>
          <cell r="D4" t="str">
            <v>AVERAGE</v>
          </cell>
          <cell r="E4" t="str">
            <v>AVERAGE</v>
          </cell>
          <cell r="F4" t="str">
            <v>AVERAGE</v>
          </cell>
          <cell r="G4" t="str">
            <v>AVERAGE</v>
          </cell>
          <cell r="H4" t="str">
            <v>AVERAGE</v>
          </cell>
          <cell r="I4" t="str">
            <v>AVERAGE</v>
          </cell>
          <cell r="J4" t="str">
            <v>AVERAGE</v>
          </cell>
        </row>
        <row r="5">
          <cell r="A5" t="str">
            <v>Frequency</v>
          </cell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</row>
        <row r="6">
          <cell r="A6" t="str">
            <v>Collection Month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</row>
        <row r="7">
          <cell r="A7" t="str">
            <v>Series Start</v>
          </cell>
          <cell r="B7">
            <v>30635</v>
          </cell>
          <cell r="C7">
            <v>30635</v>
          </cell>
          <cell r="D7">
            <v>30635</v>
          </cell>
          <cell r="E7">
            <v>30635</v>
          </cell>
          <cell r="F7">
            <v>30635</v>
          </cell>
          <cell r="G7">
            <v>30635</v>
          </cell>
          <cell r="H7">
            <v>30635</v>
          </cell>
          <cell r="I7">
            <v>30635</v>
          </cell>
          <cell r="J7">
            <v>30635</v>
          </cell>
        </row>
        <row r="8">
          <cell r="A8" t="str">
            <v>Series End</v>
          </cell>
          <cell r="B8">
            <v>38579</v>
          </cell>
          <cell r="C8">
            <v>38579</v>
          </cell>
          <cell r="D8">
            <v>38579</v>
          </cell>
          <cell r="E8">
            <v>38579</v>
          </cell>
          <cell r="F8">
            <v>38579</v>
          </cell>
          <cell r="G8">
            <v>38579</v>
          </cell>
          <cell r="H8">
            <v>38579</v>
          </cell>
          <cell r="I8">
            <v>38579</v>
          </cell>
          <cell r="J8">
            <v>38579</v>
          </cell>
        </row>
        <row r="9">
          <cell r="A9" t="str">
            <v>No. Obs</v>
          </cell>
          <cell r="B9">
            <v>88</v>
          </cell>
          <cell r="C9">
            <v>88</v>
          </cell>
          <cell r="D9">
            <v>88</v>
          </cell>
          <cell r="E9">
            <v>88</v>
          </cell>
          <cell r="F9">
            <v>88</v>
          </cell>
          <cell r="G9">
            <v>88</v>
          </cell>
          <cell r="H9">
            <v>88</v>
          </cell>
          <cell r="I9">
            <v>88</v>
          </cell>
          <cell r="J9">
            <v>88</v>
          </cell>
        </row>
        <row r="10">
          <cell r="A10" t="str">
            <v>Series ID</v>
          </cell>
          <cell r="B10" t="str">
            <v>A592366W</v>
          </cell>
          <cell r="C10" t="str">
            <v>A592666X</v>
          </cell>
          <cell r="D10" t="str">
            <v>A595366A</v>
          </cell>
          <cell r="E10" t="str">
            <v>A593266F</v>
          </cell>
          <cell r="F10" t="str">
            <v>A593566J</v>
          </cell>
          <cell r="G10" t="str">
            <v>A596266K</v>
          </cell>
          <cell r="H10" t="str">
            <v>A594166R</v>
          </cell>
          <cell r="I10" t="str">
            <v>A594466T</v>
          </cell>
          <cell r="J10" t="str">
            <v>A597166V</v>
          </cell>
        </row>
        <row r="11">
          <cell r="A11">
            <v>30635</v>
          </cell>
          <cell r="B11">
            <v>365.5</v>
          </cell>
          <cell r="C11">
            <v>388.6</v>
          </cell>
          <cell r="D11">
            <v>356.1</v>
          </cell>
          <cell r="E11">
            <v>301</v>
          </cell>
          <cell r="F11">
            <v>307.2</v>
          </cell>
          <cell r="G11">
            <v>245.4</v>
          </cell>
          <cell r="H11">
            <v>343.9</v>
          </cell>
          <cell r="I11">
            <v>361.4</v>
          </cell>
          <cell r="J11">
            <v>311.10000000000002</v>
          </cell>
        </row>
        <row r="12">
          <cell r="A12">
            <v>30727</v>
          </cell>
          <cell r="B12">
            <v>374.6</v>
          </cell>
          <cell r="C12">
            <v>398.4</v>
          </cell>
          <cell r="D12">
            <v>368.1</v>
          </cell>
          <cell r="E12">
            <v>307.8</v>
          </cell>
          <cell r="F12">
            <v>315.3</v>
          </cell>
          <cell r="G12">
            <v>254.4</v>
          </cell>
          <cell r="H12">
            <v>352.6</v>
          </cell>
          <cell r="I12">
            <v>371.2</v>
          </cell>
          <cell r="J12">
            <v>322.5</v>
          </cell>
        </row>
        <row r="13">
          <cell r="A13">
            <v>30817</v>
          </cell>
          <cell r="B13">
            <v>386.3</v>
          </cell>
          <cell r="C13">
            <v>413.1</v>
          </cell>
          <cell r="D13">
            <v>380.7</v>
          </cell>
          <cell r="E13">
            <v>320.3</v>
          </cell>
          <cell r="F13">
            <v>327.2</v>
          </cell>
          <cell r="G13">
            <v>264.5</v>
          </cell>
          <cell r="H13">
            <v>365.2</v>
          </cell>
          <cell r="I13">
            <v>385.2</v>
          </cell>
          <cell r="J13">
            <v>335.2</v>
          </cell>
        </row>
        <row r="14">
          <cell r="A14">
            <v>30909</v>
          </cell>
          <cell r="B14">
            <v>390.2</v>
          </cell>
          <cell r="C14">
            <v>418.8</v>
          </cell>
          <cell r="D14">
            <v>389.5</v>
          </cell>
          <cell r="E14">
            <v>326</v>
          </cell>
          <cell r="F14">
            <v>334</v>
          </cell>
          <cell r="G14">
            <v>271.8</v>
          </cell>
          <cell r="H14">
            <v>369.7</v>
          </cell>
          <cell r="I14">
            <v>391.7</v>
          </cell>
          <cell r="J14">
            <v>344.3</v>
          </cell>
        </row>
        <row r="15">
          <cell r="A15">
            <v>31001</v>
          </cell>
          <cell r="B15">
            <v>392.9</v>
          </cell>
          <cell r="C15">
            <v>421.5</v>
          </cell>
          <cell r="D15">
            <v>382.8</v>
          </cell>
          <cell r="E15">
            <v>330.8</v>
          </cell>
          <cell r="F15">
            <v>339.3</v>
          </cell>
          <cell r="G15">
            <v>270.39999999999998</v>
          </cell>
          <cell r="H15">
            <v>372.4</v>
          </cell>
          <cell r="I15">
            <v>394.6</v>
          </cell>
          <cell r="J15">
            <v>338.4</v>
          </cell>
        </row>
        <row r="16">
          <cell r="A16">
            <v>31093</v>
          </cell>
          <cell r="B16">
            <v>395.4</v>
          </cell>
          <cell r="C16">
            <v>425.2</v>
          </cell>
          <cell r="D16">
            <v>387.7</v>
          </cell>
          <cell r="E16">
            <v>332.3</v>
          </cell>
          <cell r="F16">
            <v>340.3</v>
          </cell>
          <cell r="G16">
            <v>272.60000000000002</v>
          </cell>
          <cell r="H16">
            <v>375.4</v>
          </cell>
          <cell r="I16">
            <v>398.4</v>
          </cell>
          <cell r="J16">
            <v>342.6</v>
          </cell>
        </row>
        <row r="17">
          <cell r="A17">
            <v>31182</v>
          </cell>
          <cell r="B17">
            <v>401.2</v>
          </cell>
          <cell r="C17">
            <v>431.8</v>
          </cell>
          <cell r="D17">
            <v>398.8</v>
          </cell>
          <cell r="E17">
            <v>339.6</v>
          </cell>
          <cell r="F17">
            <v>348.9</v>
          </cell>
          <cell r="G17">
            <v>276.3</v>
          </cell>
          <cell r="H17">
            <v>381.6</v>
          </cell>
          <cell r="I17">
            <v>405.1</v>
          </cell>
          <cell r="J17">
            <v>349.7</v>
          </cell>
        </row>
        <row r="18">
          <cell r="A18">
            <v>31274</v>
          </cell>
          <cell r="B18">
            <v>409.8</v>
          </cell>
          <cell r="C18">
            <v>442.1</v>
          </cell>
          <cell r="D18">
            <v>409.9</v>
          </cell>
          <cell r="E18">
            <v>344</v>
          </cell>
          <cell r="F18">
            <v>352.5</v>
          </cell>
          <cell r="G18">
            <v>280.8</v>
          </cell>
          <cell r="H18">
            <v>388.4</v>
          </cell>
          <cell r="I18">
            <v>412.9</v>
          </cell>
          <cell r="J18">
            <v>357.9</v>
          </cell>
        </row>
        <row r="19">
          <cell r="A19">
            <v>31366</v>
          </cell>
          <cell r="B19">
            <v>416.6</v>
          </cell>
          <cell r="C19">
            <v>449.7</v>
          </cell>
          <cell r="D19">
            <v>417.6</v>
          </cell>
          <cell r="E19">
            <v>351.4</v>
          </cell>
          <cell r="F19">
            <v>360.7</v>
          </cell>
          <cell r="G19">
            <v>285.3</v>
          </cell>
          <cell r="H19">
            <v>394.9</v>
          </cell>
          <cell r="I19">
            <v>420.4</v>
          </cell>
          <cell r="J19">
            <v>363.7</v>
          </cell>
        </row>
        <row r="20">
          <cell r="A20">
            <v>31458</v>
          </cell>
          <cell r="B20">
            <v>422</v>
          </cell>
          <cell r="C20">
            <v>455</v>
          </cell>
          <cell r="D20">
            <v>423.8</v>
          </cell>
          <cell r="E20">
            <v>358.3</v>
          </cell>
          <cell r="F20">
            <v>366.8</v>
          </cell>
          <cell r="G20">
            <v>289</v>
          </cell>
          <cell r="H20">
            <v>401.9</v>
          </cell>
          <cell r="I20">
            <v>427.2</v>
          </cell>
          <cell r="J20">
            <v>369.4</v>
          </cell>
        </row>
        <row r="21">
          <cell r="A21">
            <v>31547</v>
          </cell>
          <cell r="B21">
            <v>429.7</v>
          </cell>
          <cell r="C21">
            <v>461.2</v>
          </cell>
          <cell r="D21">
            <v>426.3</v>
          </cell>
          <cell r="E21">
            <v>359.4</v>
          </cell>
          <cell r="F21">
            <v>368.2</v>
          </cell>
          <cell r="G21">
            <v>295.5</v>
          </cell>
          <cell r="H21">
            <v>407.5</v>
          </cell>
          <cell r="I21">
            <v>431.5</v>
          </cell>
          <cell r="J21">
            <v>374.3</v>
          </cell>
        </row>
        <row r="22">
          <cell r="A22">
            <v>31639</v>
          </cell>
          <cell r="B22">
            <v>438</v>
          </cell>
          <cell r="C22">
            <v>470</v>
          </cell>
          <cell r="D22">
            <v>432.7</v>
          </cell>
          <cell r="E22">
            <v>369</v>
          </cell>
          <cell r="F22">
            <v>378.7</v>
          </cell>
          <cell r="G22">
            <v>296.5</v>
          </cell>
          <cell r="H22">
            <v>416.3</v>
          </cell>
          <cell r="I22">
            <v>441.3</v>
          </cell>
          <cell r="J22">
            <v>378</v>
          </cell>
        </row>
        <row r="23">
          <cell r="A23">
            <v>31731</v>
          </cell>
          <cell r="B23">
            <v>449.4</v>
          </cell>
          <cell r="C23">
            <v>485.5</v>
          </cell>
          <cell r="D23">
            <v>442.6</v>
          </cell>
          <cell r="E23">
            <v>378.2</v>
          </cell>
          <cell r="F23">
            <v>388.4</v>
          </cell>
          <cell r="G23">
            <v>301.89999999999998</v>
          </cell>
          <cell r="H23">
            <v>426.2</v>
          </cell>
          <cell r="I23">
            <v>454.1</v>
          </cell>
          <cell r="J23">
            <v>386.3</v>
          </cell>
        </row>
        <row r="24">
          <cell r="A24">
            <v>31823</v>
          </cell>
          <cell r="B24">
            <v>454.5</v>
          </cell>
          <cell r="C24">
            <v>490.3</v>
          </cell>
          <cell r="D24">
            <v>447.7</v>
          </cell>
          <cell r="E24">
            <v>383.8</v>
          </cell>
          <cell r="F24">
            <v>393.3</v>
          </cell>
          <cell r="G24">
            <v>306.2</v>
          </cell>
          <cell r="H24">
            <v>432.8</v>
          </cell>
          <cell r="I24">
            <v>460.4</v>
          </cell>
          <cell r="J24">
            <v>390.8</v>
          </cell>
        </row>
        <row r="25">
          <cell r="A25">
            <v>31912</v>
          </cell>
          <cell r="B25">
            <v>464</v>
          </cell>
          <cell r="C25">
            <v>501.9</v>
          </cell>
          <cell r="D25">
            <v>452.1</v>
          </cell>
          <cell r="E25">
            <v>390.2</v>
          </cell>
          <cell r="F25">
            <v>401.6</v>
          </cell>
          <cell r="G25">
            <v>310.8</v>
          </cell>
          <cell r="H25">
            <v>440.5</v>
          </cell>
          <cell r="I25">
            <v>469.7</v>
          </cell>
          <cell r="J25">
            <v>394.3</v>
          </cell>
        </row>
        <row r="26">
          <cell r="A26">
            <v>32004</v>
          </cell>
          <cell r="B26">
            <v>473.7</v>
          </cell>
          <cell r="C26">
            <v>510.1</v>
          </cell>
          <cell r="D26">
            <v>458.1</v>
          </cell>
          <cell r="E26">
            <v>395.2</v>
          </cell>
          <cell r="F26">
            <v>406.5</v>
          </cell>
          <cell r="G26">
            <v>313.89999999999998</v>
          </cell>
          <cell r="H26">
            <v>448</v>
          </cell>
          <cell r="I26">
            <v>476.2</v>
          </cell>
          <cell r="J26">
            <v>398.8</v>
          </cell>
        </row>
        <row r="27">
          <cell r="A27">
            <v>32096</v>
          </cell>
          <cell r="B27">
            <v>481.7</v>
          </cell>
          <cell r="C27">
            <v>519.20000000000005</v>
          </cell>
          <cell r="D27">
            <v>468.5</v>
          </cell>
          <cell r="E27">
            <v>396.6</v>
          </cell>
          <cell r="F27">
            <v>407.8</v>
          </cell>
          <cell r="G27">
            <v>318.39999999999998</v>
          </cell>
          <cell r="H27">
            <v>452.4</v>
          </cell>
          <cell r="I27">
            <v>481</v>
          </cell>
          <cell r="J27">
            <v>405.9</v>
          </cell>
        </row>
        <row r="28">
          <cell r="A28">
            <v>32188</v>
          </cell>
          <cell r="B28">
            <v>493.1</v>
          </cell>
          <cell r="C28">
            <v>530.79999999999995</v>
          </cell>
          <cell r="D28">
            <v>475.6</v>
          </cell>
          <cell r="E28">
            <v>408.7</v>
          </cell>
          <cell r="F28">
            <v>419.5</v>
          </cell>
          <cell r="G28">
            <v>324.7</v>
          </cell>
          <cell r="H28">
            <v>465.4</v>
          </cell>
          <cell r="I28">
            <v>494.4</v>
          </cell>
          <cell r="J28">
            <v>413.1</v>
          </cell>
        </row>
        <row r="29">
          <cell r="A29">
            <v>32278</v>
          </cell>
          <cell r="B29">
            <v>499.1</v>
          </cell>
          <cell r="C29">
            <v>540.79999999999995</v>
          </cell>
          <cell r="D29">
            <v>485</v>
          </cell>
          <cell r="E29">
            <v>412.2</v>
          </cell>
          <cell r="F29">
            <v>423.9</v>
          </cell>
          <cell r="G29">
            <v>322.3</v>
          </cell>
          <cell r="H29">
            <v>470</v>
          </cell>
          <cell r="I29">
            <v>501.3</v>
          </cell>
          <cell r="J29">
            <v>415.5</v>
          </cell>
        </row>
        <row r="30">
          <cell r="A30">
            <v>32370</v>
          </cell>
          <cell r="B30">
            <v>505.9</v>
          </cell>
          <cell r="C30">
            <v>548.20000000000005</v>
          </cell>
          <cell r="D30">
            <v>490.4</v>
          </cell>
          <cell r="E30">
            <v>420.7</v>
          </cell>
          <cell r="F30">
            <v>433.6</v>
          </cell>
          <cell r="G30">
            <v>327.10000000000002</v>
          </cell>
          <cell r="H30">
            <v>477.2</v>
          </cell>
          <cell r="I30">
            <v>509.7</v>
          </cell>
          <cell r="J30">
            <v>420.6</v>
          </cell>
        </row>
        <row r="31">
          <cell r="A31">
            <v>32462</v>
          </cell>
          <cell r="B31">
            <v>515.4</v>
          </cell>
          <cell r="C31">
            <v>559.29999999999995</v>
          </cell>
          <cell r="D31">
            <v>498.5</v>
          </cell>
          <cell r="E31">
            <v>429.2</v>
          </cell>
          <cell r="F31">
            <v>445.4</v>
          </cell>
          <cell r="G31">
            <v>333.3</v>
          </cell>
          <cell r="H31">
            <v>485.2</v>
          </cell>
          <cell r="I31">
            <v>519.5</v>
          </cell>
          <cell r="J31">
            <v>426.7</v>
          </cell>
        </row>
        <row r="32">
          <cell r="A32">
            <v>32554</v>
          </cell>
          <cell r="B32">
            <v>526.9</v>
          </cell>
          <cell r="C32">
            <v>570.20000000000005</v>
          </cell>
          <cell r="D32">
            <v>510.9</v>
          </cell>
          <cell r="E32">
            <v>430</v>
          </cell>
          <cell r="F32">
            <v>443.7</v>
          </cell>
          <cell r="G32">
            <v>334.2</v>
          </cell>
          <cell r="H32">
            <v>494.3</v>
          </cell>
          <cell r="I32">
            <v>527.6</v>
          </cell>
          <cell r="J32">
            <v>433.5</v>
          </cell>
        </row>
        <row r="33">
          <cell r="A33">
            <v>32643</v>
          </cell>
          <cell r="B33">
            <v>530.5</v>
          </cell>
          <cell r="C33">
            <v>578.5</v>
          </cell>
          <cell r="D33">
            <v>518.79999999999995</v>
          </cell>
          <cell r="E33">
            <v>443.3</v>
          </cell>
          <cell r="F33">
            <v>458.4</v>
          </cell>
          <cell r="G33">
            <v>342</v>
          </cell>
          <cell r="H33">
            <v>501.4</v>
          </cell>
          <cell r="I33">
            <v>538.1</v>
          </cell>
          <cell r="J33">
            <v>443.1</v>
          </cell>
        </row>
        <row r="34">
          <cell r="A34">
            <v>32735</v>
          </cell>
          <cell r="B34">
            <v>542.20000000000005</v>
          </cell>
          <cell r="C34">
            <v>593.20000000000005</v>
          </cell>
          <cell r="D34">
            <v>536.9</v>
          </cell>
          <cell r="E34">
            <v>450.5</v>
          </cell>
          <cell r="F34">
            <v>465.8</v>
          </cell>
          <cell r="G34">
            <v>354.4</v>
          </cell>
          <cell r="H34">
            <v>510.2</v>
          </cell>
          <cell r="I34">
            <v>548.9</v>
          </cell>
          <cell r="J34">
            <v>456.6</v>
          </cell>
        </row>
        <row r="35">
          <cell r="A35">
            <v>32827</v>
          </cell>
          <cell r="B35">
            <v>549.9</v>
          </cell>
          <cell r="C35">
            <v>599.1</v>
          </cell>
          <cell r="D35">
            <v>544.70000000000005</v>
          </cell>
          <cell r="E35">
            <v>458.6</v>
          </cell>
          <cell r="F35">
            <v>472.8</v>
          </cell>
          <cell r="G35">
            <v>358.5</v>
          </cell>
          <cell r="H35">
            <v>518.6</v>
          </cell>
          <cell r="I35">
            <v>555.9</v>
          </cell>
          <cell r="J35">
            <v>463.7</v>
          </cell>
        </row>
        <row r="36">
          <cell r="A36">
            <v>32919</v>
          </cell>
          <cell r="B36">
            <v>556.6</v>
          </cell>
          <cell r="C36">
            <v>602.4</v>
          </cell>
          <cell r="D36">
            <v>549.79999999999995</v>
          </cell>
          <cell r="E36">
            <v>463.5</v>
          </cell>
          <cell r="F36">
            <v>477.6</v>
          </cell>
          <cell r="G36">
            <v>361.9</v>
          </cell>
          <cell r="H36">
            <v>525.29999999999995</v>
          </cell>
          <cell r="I36">
            <v>560.5</v>
          </cell>
          <cell r="J36">
            <v>467.6</v>
          </cell>
        </row>
        <row r="37">
          <cell r="A37">
            <v>33008</v>
          </cell>
          <cell r="B37">
            <v>569.79999999999995</v>
          </cell>
          <cell r="C37">
            <v>614.9</v>
          </cell>
          <cell r="D37">
            <v>560.5</v>
          </cell>
          <cell r="E37">
            <v>475.5</v>
          </cell>
          <cell r="F37">
            <v>490.2</v>
          </cell>
          <cell r="G37">
            <v>373.9</v>
          </cell>
          <cell r="H37">
            <v>537.4</v>
          </cell>
          <cell r="I37">
            <v>571.79999999999995</v>
          </cell>
          <cell r="J37">
            <v>477.3</v>
          </cell>
        </row>
        <row r="38">
          <cell r="A38">
            <v>33100</v>
          </cell>
          <cell r="B38">
            <v>577.6</v>
          </cell>
          <cell r="C38">
            <v>620.29999999999995</v>
          </cell>
          <cell r="D38">
            <v>565.4</v>
          </cell>
          <cell r="E38">
            <v>484.7</v>
          </cell>
          <cell r="F38">
            <v>498.6</v>
          </cell>
          <cell r="G38">
            <v>377.8</v>
          </cell>
          <cell r="H38">
            <v>545.5</v>
          </cell>
          <cell r="I38">
            <v>578.4</v>
          </cell>
          <cell r="J38">
            <v>482.1</v>
          </cell>
        </row>
        <row r="39">
          <cell r="A39">
            <v>33192</v>
          </cell>
          <cell r="B39">
            <v>590.79999999999995</v>
          </cell>
          <cell r="C39">
            <v>628.79999999999995</v>
          </cell>
          <cell r="D39">
            <v>568</v>
          </cell>
          <cell r="E39">
            <v>492.4</v>
          </cell>
          <cell r="F39">
            <v>505.5</v>
          </cell>
          <cell r="G39">
            <v>383.3</v>
          </cell>
          <cell r="H39">
            <v>556</v>
          </cell>
          <cell r="I39">
            <v>585.29999999999995</v>
          </cell>
          <cell r="J39">
            <v>485.5</v>
          </cell>
        </row>
        <row r="40">
          <cell r="A40">
            <v>33284</v>
          </cell>
          <cell r="B40">
            <v>596.29999999999995</v>
          </cell>
          <cell r="C40">
            <v>639.9</v>
          </cell>
          <cell r="D40">
            <v>578.29999999999995</v>
          </cell>
          <cell r="E40">
            <v>504.1</v>
          </cell>
          <cell r="F40">
            <v>517.5</v>
          </cell>
          <cell r="G40">
            <v>391.3</v>
          </cell>
          <cell r="H40">
            <v>564</v>
          </cell>
          <cell r="I40">
            <v>597.1</v>
          </cell>
          <cell r="J40">
            <v>494.6</v>
          </cell>
        </row>
        <row r="41">
          <cell r="A41">
            <v>33373</v>
          </cell>
          <cell r="B41">
            <v>595.4</v>
          </cell>
          <cell r="C41">
            <v>632.4</v>
          </cell>
          <cell r="D41">
            <v>568.1</v>
          </cell>
          <cell r="E41">
            <v>507.1</v>
          </cell>
          <cell r="F41">
            <v>519</v>
          </cell>
          <cell r="G41">
            <v>388.8</v>
          </cell>
          <cell r="H41">
            <v>565.20000000000005</v>
          </cell>
          <cell r="I41">
            <v>593.20000000000005</v>
          </cell>
          <cell r="J41">
            <v>487</v>
          </cell>
        </row>
        <row r="42">
          <cell r="A42">
            <v>33465</v>
          </cell>
          <cell r="B42">
            <v>598.9</v>
          </cell>
          <cell r="C42">
            <v>632.70000000000005</v>
          </cell>
          <cell r="D42">
            <v>577.4</v>
          </cell>
          <cell r="E42">
            <v>512.79999999999995</v>
          </cell>
          <cell r="F42">
            <v>524.4</v>
          </cell>
          <cell r="G42">
            <v>402</v>
          </cell>
          <cell r="H42">
            <v>568.79999999999995</v>
          </cell>
          <cell r="I42">
            <v>595</v>
          </cell>
          <cell r="J42">
            <v>498.2</v>
          </cell>
        </row>
        <row r="43">
          <cell r="A43">
            <v>33557</v>
          </cell>
          <cell r="B43">
            <v>610.1</v>
          </cell>
          <cell r="C43">
            <v>645.6</v>
          </cell>
          <cell r="D43">
            <v>592.70000000000005</v>
          </cell>
          <cell r="E43">
            <v>521</v>
          </cell>
          <cell r="F43">
            <v>535.70000000000005</v>
          </cell>
          <cell r="G43">
            <v>410.1</v>
          </cell>
          <cell r="H43">
            <v>579.4</v>
          </cell>
          <cell r="I43">
            <v>607.70000000000005</v>
          </cell>
          <cell r="J43">
            <v>509.9</v>
          </cell>
        </row>
        <row r="44">
          <cell r="A44">
            <v>33649</v>
          </cell>
          <cell r="B44">
            <v>618</v>
          </cell>
          <cell r="C44">
            <v>655.8</v>
          </cell>
          <cell r="D44">
            <v>598.1</v>
          </cell>
          <cell r="E44">
            <v>523.29999999999995</v>
          </cell>
          <cell r="F44">
            <v>536.9</v>
          </cell>
          <cell r="G44">
            <v>404</v>
          </cell>
          <cell r="H44">
            <v>583.29999999999995</v>
          </cell>
          <cell r="I44">
            <v>612.5</v>
          </cell>
          <cell r="J44">
            <v>505.8</v>
          </cell>
        </row>
        <row r="45">
          <cell r="A45">
            <v>33739</v>
          </cell>
          <cell r="B45">
            <v>619.5</v>
          </cell>
          <cell r="C45">
            <v>656</v>
          </cell>
          <cell r="D45">
            <v>597.5</v>
          </cell>
          <cell r="E45">
            <v>518.9</v>
          </cell>
          <cell r="F45">
            <v>530.79999999999995</v>
          </cell>
          <cell r="G45">
            <v>403.8</v>
          </cell>
          <cell r="H45">
            <v>583.5</v>
          </cell>
          <cell r="I45">
            <v>610.70000000000005</v>
          </cell>
          <cell r="J45">
            <v>505.6</v>
          </cell>
        </row>
        <row r="46">
          <cell r="A46">
            <v>33831</v>
          </cell>
          <cell r="B46">
            <v>627.9</v>
          </cell>
          <cell r="C46">
            <v>664.4</v>
          </cell>
          <cell r="D46">
            <v>599.79999999999995</v>
          </cell>
          <cell r="E46">
            <v>524.29999999999995</v>
          </cell>
          <cell r="F46">
            <v>536.79999999999995</v>
          </cell>
          <cell r="G46">
            <v>396</v>
          </cell>
          <cell r="H46">
            <v>590.29999999999995</v>
          </cell>
          <cell r="I46">
            <v>618.20000000000005</v>
          </cell>
          <cell r="J46">
            <v>502.2</v>
          </cell>
        </row>
        <row r="47">
          <cell r="A47">
            <v>33923</v>
          </cell>
          <cell r="B47">
            <v>624</v>
          </cell>
          <cell r="C47">
            <v>667.3</v>
          </cell>
          <cell r="D47">
            <v>602</v>
          </cell>
          <cell r="E47">
            <v>522.1</v>
          </cell>
          <cell r="F47">
            <v>533.9</v>
          </cell>
          <cell r="G47">
            <v>396.5</v>
          </cell>
          <cell r="H47">
            <v>586.79999999999995</v>
          </cell>
          <cell r="I47">
            <v>618.70000000000005</v>
          </cell>
          <cell r="J47">
            <v>503.2</v>
          </cell>
        </row>
        <row r="48">
          <cell r="A48">
            <v>34015</v>
          </cell>
          <cell r="B48">
            <v>629.20000000000005</v>
          </cell>
          <cell r="C48">
            <v>674</v>
          </cell>
          <cell r="D48">
            <v>613</v>
          </cell>
          <cell r="E48">
            <v>530.79999999999995</v>
          </cell>
          <cell r="F48">
            <v>544.5</v>
          </cell>
          <cell r="G48">
            <v>408.3</v>
          </cell>
          <cell r="H48">
            <v>593.9</v>
          </cell>
          <cell r="I48">
            <v>627.5</v>
          </cell>
          <cell r="J48">
            <v>516.5</v>
          </cell>
        </row>
        <row r="49">
          <cell r="A49">
            <v>34104</v>
          </cell>
          <cell r="B49">
            <v>633.79999999999995</v>
          </cell>
          <cell r="C49">
            <v>681.8</v>
          </cell>
          <cell r="D49">
            <v>621.1</v>
          </cell>
          <cell r="E49">
            <v>525.9</v>
          </cell>
          <cell r="F49">
            <v>539.6</v>
          </cell>
          <cell r="G49">
            <v>408.2</v>
          </cell>
          <cell r="H49">
            <v>595.29999999999995</v>
          </cell>
          <cell r="I49">
            <v>631</v>
          </cell>
          <cell r="J49">
            <v>520.6</v>
          </cell>
        </row>
        <row r="50">
          <cell r="A50">
            <v>34196</v>
          </cell>
          <cell r="B50">
            <v>642.4</v>
          </cell>
          <cell r="C50">
            <v>685.4</v>
          </cell>
          <cell r="D50">
            <v>623.70000000000005</v>
          </cell>
          <cell r="E50">
            <v>534</v>
          </cell>
          <cell r="F50">
            <v>546.6</v>
          </cell>
          <cell r="G50">
            <v>417.3</v>
          </cell>
          <cell r="H50">
            <v>603</v>
          </cell>
          <cell r="I50">
            <v>634.79999999999995</v>
          </cell>
          <cell r="J50">
            <v>526.20000000000005</v>
          </cell>
        </row>
        <row r="51">
          <cell r="A51">
            <v>34288</v>
          </cell>
          <cell r="B51">
            <v>636.29999999999995</v>
          </cell>
          <cell r="C51">
            <v>685.1</v>
          </cell>
          <cell r="D51">
            <v>620.6</v>
          </cell>
          <cell r="E51">
            <v>535.70000000000005</v>
          </cell>
          <cell r="F51">
            <v>549</v>
          </cell>
          <cell r="G51">
            <v>418.7</v>
          </cell>
          <cell r="H51">
            <v>600.1</v>
          </cell>
          <cell r="I51">
            <v>636.4</v>
          </cell>
          <cell r="J51">
            <v>525.79999999999995</v>
          </cell>
        </row>
        <row r="52">
          <cell r="A52">
            <v>34380</v>
          </cell>
          <cell r="B52">
            <v>639.5</v>
          </cell>
          <cell r="C52">
            <v>685.3</v>
          </cell>
          <cell r="D52">
            <v>620.79999999999995</v>
          </cell>
          <cell r="E52">
            <v>541.5</v>
          </cell>
          <cell r="F52">
            <v>555.6</v>
          </cell>
          <cell r="G52">
            <v>424.9</v>
          </cell>
          <cell r="H52">
            <v>603.6</v>
          </cell>
          <cell r="I52">
            <v>637.9</v>
          </cell>
          <cell r="J52">
            <v>528.79999999999995</v>
          </cell>
        </row>
        <row r="53">
          <cell r="A53">
            <v>34469</v>
          </cell>
          <cell r="B53">
            <v>651.4</v>
          </cell>
          <cell r="C53">
            <v>699.9</v>
          </cell>
          <cell r="D53">
            <v>627.9</v>
          </cell>
          <cell r="E53">
            <v>552.79999999999995</v>
          </cell>
          <cell r="F53">
            <v>568.6</v>
          </cell>
          <cell r="G53">
            <v>429.8</v>
          </cell>
          <cell r="H53">
            <v>615.79999999999995</v>
          </cell>
          <cell r="I53">
            <v>652.5</v>
          </cell>
          <cell r="J53">
            <v>535.5</v>
          </cell>
        </row>
        <row r="54">
          <cell r="A54">
            <v>34561</v>
          </cell>
          <cell r="B54">
            <v>654.4</v>
          </cell>
          <cell r="C54">
            <v>718.3</v>
          </cell>
          <cell r="D54">
            <v>648.20000000000005</v>
          </cell>
          <cell r="E54">
            <v>546.6</v>
          </cell>
          <cell r="F54">
            <v>561.20000000000005</v>
          </cell>
          <cell r="G54">
            <v>421.8</v>
          </cell>
          <cell r="H54">
            <v>617.6</v>
          </cell>
          <cell r="I54">
            <v>664.1</v>
          </cell>
          <cell r="J54">
            <v>547.9</v>
          </cell>
        </row>
        <row r="55">
          <cell r="A55">
            <v>34653</v>
          </cell>
          <cell r="B55">
            <v>664.2</v>
          </cell>
          <cell r="C55">
            <v>718.6</v>
          </cell>
          <cell r="D55">
            <v>645.4</v>
          </cell>
          <cell r="E55">
            <v>560.9</v>
          </cell>
          <cell r="F55">
            <v>573</v>
          </cell>
          <cell r="G55">
            <v>438.5</v>
          </cell>
          <cell r="H55">
            <v>626.79999999999995</v>
          </cell>
          <cell r="I55">
            <v>666.5</v>
          </cell>
          <cell r="J55">
            <v>550.5</v>
          </cell>
        </row>
        <row r="56">
          <cell r="A56">
            <v>34745</v>
          </cell>
          <cell r="B56">
            <v>673.3</v>
          </cell>
          <cell r="C56">
            <v>732</v>
          </cell>
          <cell r="D56">
            <v>656.5</v>
          </cell>
          <cell r="E56">
            <v>563.1</v>
          </cell>
          <cell r="F56">
            <v>578.4</v>
          </cell>
          <cell r="G56">
            <v>436.1</v>
          </cell>
          <cell r="H56">
            <v>633.79999999999995</v>
          </cell>
          <cell r="I56">
            <v>676.8</v>
          </cell>
          <cell r="J56">
            <v>555.4</v>
          </cell>
        </row>
        <row r="57">
          <cell r="A57">
            <v>34834</v>
          </cell>
          <cell r="B57">
            <v>678.5</v>
          </cell>
          <cell r="C57">
            <v>738.3</v>
          </cell>
          <cell r="D57">
            <v>667.2</v>
          </cell>
          <cell r="E57">
            <v>575.70000000000005</v>
          </cell>
          <cell r="F57">
            <v>589.70000000000005</v>
          </cell>
          <cell r="G57">
            <v>435.6</v>
          </cell>
          <cell r="H57">
            <v>641.6</v>
          </cell>
          <cell r="I57">
            <v>685.2</v>
          </cell>
          <cell r="J57">
            <v>559.9</v>
          </cell>
        </row>
        <row r="58">
          <cell r="A58">
            <v>34926</v>
          </cell>
          <cell r="B58">
            <v>683.7</v>
          </cell>
          <cell r="C58">
            <v>738</v>
          </cell>
          <cell r="D58">
            <v>663.7</v>
          </cell>
          <cell r="E58">
            <v>576.4</v>
          </cell>
          <cell r="F58">
            <v>590.29999999999995</v>
          </cell>
          <cell r="G58">
            <v>434.7</v>
          </cell>
          <cell r="H58">
            <v>645.6</v>
          </cell>
          <cell r="I58">
            <v>684.4</v>
          </cell>
          <cell r="J58">
            <v>555.4</v>
          </cell>
        </row>
        <row r="59">
          <cell r="A59">
            <v>35018</v>
          </cell>
          <cell r="B59">
            <v>691.2</v>
          </cell>
          <cell r="C59">
            <v>746.9</v>
          </cell>
          <cell r="D59">
            <v>668</v>
          </cell>
          <cell r="E59">
            <v>578.4</v>
          </cell>
          <cell r="F59">
            <v>593</v>
          </cell>
          <cell r="G59">
            <v>434</v>
          </cell>
          <cell r="H59">
            <v>652.6</v>
          </cell>
          <cell r="I59">
            <v>695.4</v>
          </cell>
          <cell r="J59">
            <v>562.4</v>
          </cell>
        </row>
        <row r="60">
          <cell r="A60">
            <v>35110</v>
          </cell>
          <cell r="B60">
            <v>694.8</v>
          </cell>
          <cell r="C60">
            <v>756.8</v>
          </cell>
          <cell r="D60">
            <v>670.4</v>
          </cell>
          <cell r="E60">
            <v>588</v>
          </cell>
          <cell r="F60">
            <v>600.5</v>
          </cell>
          <cell r="G60">
            <v>434.9</v>
          </cell>
          <cell r="H60">
            <v>659.1</v>
          </cell>
          <cell r="I60">
            <v>704.1</v>
          </cell>
          <cell r="J60">
            <v>564.29999999999995</v>
          </cell>
        </row>
        <row r="61">
          <cell r="A61">
            <v>35200</v>
          </cell>
          <cell r="B61">
            <v>701</v>
          </cell>
          <cell r="C61">
            <v>764.5</v>
          </cell>
          <cell r="D61">
            <v>676.3</v>
          </cell>
          <cell r="E61">
            <v>593.9</v>
          </cell>
          <cell r="F61">
            <v>607.1</v>
          </cell>
          <cell r="G61">
            <v>442.3</v>
          </cell>
          <cell r="H61">
            <v>664.5</v>
          </cell>
          <cell r="I61">
            <v>711.4</v>
          </cell>
          <cell r="J61">
            <v>571.79999999999995</v>
          </cell>
        </row>
        <row r="62">
          <cell r="A62">
            <v>35292</v>
          </cell>
          <cell r="B62">
            <v>701</v>
          </cell>
          <cell r="C62">
            <v>758.6</v>
          </cell>
          <cell r="D62">
            <v>669</v>
          </cell>
          <cell r="E62">
            <v>589.1</v>
          </cell>
          <cell r="F62">
            <v>603.4</v>
          </cell>
          <cell r="G62">
            <v>435.7</v>
          </cell>
          <cell r="H62">
            <v>662.9</v>
          </cell>
          <cell r="I62">
            <v>704.5</v>
          </cell>
          <cell r="J62">
            <v>563.29999999999995</v>
          </cell>
        </row>
        <row r="63">
          <cell r="A63">
            <v>35384</v>
          </cell>
          <cell r="B63">
            <v>719.6</v>
          </cell>
          <cell r="C63">
            <v>788</v>
          </cell>
          <cell r="D63">
            <v>681.5</v>
          </cell>
          <cell r="E63">
            <v>606.1</v>
          </cell>
          <cell r="F63">
            <v>623.4</v>
          </cell>
          <cell r="G63">
            <v>445.3</v>
          </cell>
          <cell r="H63">
            <v>680</v>
          </cell>
          <cell r="I63">
            <v>731.9</v>
          </cell>
          <cell r="J63">
            <v>575.9</v>
          </cell>
        </row>
        <row r="64">
          <cell r="A64">
            <v>35476</v>
          </cell>
          <cell r="B64">
            <v>725.6</v>
          </cell>
          <cell r="C64">
            <v>783.5</v>
          </cell>
          <cell r="D64">
            <v>682.9</v>
          </cell>
          <cell r="E64">
            <v>612.20000000000005</v>
          </cell>
          <cell r="F64">
            <v>626.9</v>
          </cell>
          <cell r="G64">
            <v>457.7</v>
          </cell>
          <cell r="H64">
            <v>687.6</v>
          </cell>
          <cell r="I64">
            <v>730.5</v>
          </cell>
          <cell r="J64">
            <v>584.6</v>
          </cell>
        </row>
        <row r="65">
          <cell r="A65">
            <v>35565</v>
          </cell>
          <cell r="B65">
            <v>735.1</v>
          </cell>
          <cell r="C65">
            <v>788.9</v>
          </cell>
          <cell r="D65">
            <v>679.5</v>
          </cell>
          <cell r="E65">
            <v>618</v>
          </cell>
          <cell r="F65">
            <v>636.4</v>
          </cell>
          <cell r="G65">
            <v>454</v>
          </cell>
          <cell r="H65">
            <v>692</v>
          </cell>
          <cell r="I65">
            <v>733.4</v>
          </cell>
          <cell r="J65">
            <v>574.4</v>
          </cell>
        </row>
        <row r="66">
          <cell r="A66">
            <v>35657</v>
          </cell>
          <cell r="B66">
            <v>757.5</v>
          </cell>
          <cell r="C66">
            <v>816</v>
          </cell>
          <cell r="D66">
            <v>701.6</v>
          </cell>
          <cell r="E66">
            <v>626.9</v>
          </cell>
          <cell r="F66">
            <v>645</v>
          </cell>
          <cell r="G66">
            <v>462.8</v>
          </cell>
          <cell r="H66">
            <v>711.2</v>
          </cell>
          <cell r="I66">
            <v>753.8</v>
          </cell>
          <cell r="J66">
            <v>592</v>
          </cell>
        </row>
        <row r="67">
          <cell r="A67">
            <v>35749</v>
          </cell>
          <cell r="B67">
            <v>748.2</v>
          </cell>
          <cell r="C67">
            <v>803.3</v>
          </cell>
          <cell r="D67">
            <v>709.7</v>
          </cell>
          <cell r="E67">
            <v>631.9</v>
          </cell>
          <cell r="F67">
            <v>650.6</v>
          </cell>
          <cell r="G67">
            <v>465.4</v>
          </cell>
          <cell r="H67">
            <v>707</v>
          </cell>
          <cell r="I67">
            <v>750.8</v>
          </cell>
          <cell r="J67">
            <v>599.29999999999995</v>
          </cell>
        </row>
        <row r="68">
          <cell r="A68">
            <v>35841</v>
          </cell>
          <cell r="B68">
            <v>760.9</v>
          </cell>
          <cell r="C68">
            <v>824.8</v>
          </cell>
          <cell r="D68">
            <v>717.8</v>
          </cell>
          <cell r="E68">
            <v>635.4</v>
          </cell>
          <cell r="F68">
            <v>652</v>
          </cell>
          <cell r="G68">
            <v>474</v>
          </cell>
          <cell r="H68">
            <v>716.5</v>
          </cell>
          <cell r="I68">
            <v>762.9</v>
          </cell>
          <cell r="J68">
            <v>605.6</v>
          </cell>
        </row>
        <row r="69">
          <cell r="A69">
            <v>35930</v>
          </cell>
          <cell r="B69">
            <v>766.4</v>
          </cell>
          <cell r="C69">
            <v>824.6</v>
          </cell>
          <cell r="D69">
            <v>704.5</v>
          </cell>
          <cell r="E69">
            <v>645.9</v>
          </cell>
          <cell r="F69">
            <v>660.2</v>
          </cell>
          <cell r="G69">
            <v>470.6</v>
          </cell>
          <cell r="H69">
            <v>723.6</v>
          </cell>
          <cell r="I69">
            <v>766.8</v>
          </cell>
          <cell r="J69">
            <v>597.9</v>
          </cell>
        </row>
        <row r="70">
          <cell r="A70">
            <v>36022</v>
          </cell>
          <cell r="B70">
            <v>772.9</v>
          </cell>
          <cell r="C70">
            <v>829.1</v>
          </cell>
          <cell r="D70">
            <v>709.7</v>
          </cell>
          <cell r="E70">
            <v>651.1</v>
          </cell>
          <cell r="F70">
            <v>663.9</v>
          </cell>
          <cell r="G70">
            <v>476.3</v>
          </cell>
          <cell r="H70">
            <v>729.9</v>
          </cell>
          <cell r="I70">
            <v>769.6</v>
          </cell>
          <cell r="J70">
            <v>604.4</v>
          </cell>
        </row>
        <row r="71">
          <cell r="A71">
            <v>36114</v>
          </cell>
          <cell r="B71">
            <v>782.9</v>
          </cell>
          <cell r="C71">
            <v>838.7</v>
          </cell>
          <cell r="D71">
            <v>712.8</v>
          </cell>
          <cell r="E71">
            <v>656.4</v>
          </cell>
          <cell r="F71">
            <v>670.9</v>
          </cell>
          <cell r="G71">
            <v>476.1</v>
          </cell>
          <cell r="H71">
            <v>736.2</v>
          </cell>
          <cell r="I71">
            <v>778.1</v>
          </cell>
          <cell r="J71">
            <v>601.79999999999995</v>
          </cell>
        </row>
        <row r="72">
          <cell r="A72">
            <v>36206</v>
          </cell>
          <cell r="B72">
            <v>767</v>
          </cell>
          <cell r="C72">
            <v>825</v>
          </cell>
          <cell r="D72">
            <v>707.3</v>
          </cell>
          <cell r="E72">
            <v>658.6</v>
          </cell>
          <cell r="F72">
            <v>674.5</v>
          </cell>
          <cell r="G72">
            <v>472</v>
          </cell>
          <cell r="H72">
            <v>728.2</v>
          </cell>
          <cell r="I72">
            <v>770.3</v>
          </cell>
          <cell r="J72">
            <v>596.5</v>
          </cell>
        </row>
        <row r="73">
          <cell r="A73">
            <v>36295</v>
          </cell>
          <cell r="B73">
            <v>782.6</v>
          </cell>
          <cell r="C73">
            <v>834.6</v>
          </cell>
          <cell r="D73">
            <v>720.1</v>
          </cell>
          <cell r="E73">
            <v>666.1</v>
          </cell>
          <cell r="F73">
            <v>679.9</v>
          </cell>
          <cell r="G73">
            <v>486.9</v>
          </cell>
          <cell r="H73">
            <v>740.2</v>
          </cell>
          <cell r="I73">
            <v>778.6</v>
          </cell>
          <cell r="J73">
            <v>609.6</v>
          </cell>
        </row>
        <row r="74">
          <cell r="A74">
            <v>36387</v>
          </cell>
          <cell r="B74">
            <v>773</v>
          </cell>
          <cell r="C74">
            <v>822.8</v>
          </cell>
          <cell r="D74">
            <v>709.5</v>
          </cell>
          <cell r="E74">
            <v>685.7</v>
          </cell>
          <cell r="F74">
            <v>701.6</v>
          </cell>
          <cell r="G74">
            <v>487.3</v>
          </cell>
          <cell r="H74">
            <v>741.4</v>
          </cell>
          <cell r="I74">
            <v>778.3</v>
          </cell>
          <cell r="J74">
            <v>603.1</v>
          </cell>
        </row>
        <row r="75">
          <cell r="A75">
            <v>36479</v>
          </cell>
          <cell r="B75">
            <v>782.9</v>
          </cell>
          <cell r="C75">
            <v>836.4</v>
          </cell>
          <cell r="D75">
            <v>724.6</v>
          </cell>
          <cell r="E75">
            <v>694.6</v>
          </cell>
          <cell r="F75">
            <v>710.2</v>
          </cell>
          <cell r="G75">
            <v>491.5</v>
          </cell>
          <cell r="H75">
            <v>751</v>
          </cell>
          <cell r="I75">
            <v>791.9</v>
          </cell>
          <cell r="J75">
            <v>611.29999999999995</v>
          </cell>
        </row>
        <row r="76">
          <cell r="A76">
            <v>36571</v>
          </cell>
          <cell r="B76">
            <v>795</v>
          </cell>
          <cell r="C76">
            <v>844.8</v>
          </cell>
          <cell r="D76">
            <v>729.2</v>
          </cell>
          <cell r="E76">
            <v>696.7</v>
          </cell>
          <cell r="F76">
            <v>710.9</v>
          </cell>
          <cell r="G76">
            <v>491.3</v>
          </cell>
          <cell r="H76">
            <v>760</v>
          </cell>
          <cell r="I76">
            <v>796.2</v>
          </cell>
          <cell r="J76">
            <v>613.29999999999995</v>
          </cell>
        </row>
        <row r="77">
          <cell r="A77">
            <v>36661</v>
          </cell>
          <cell r="B77">
            <v>799.3</v>
          </cell>
          <cell r="C77">
            <v>849.4</v>
          </cell>
          <cell r="D77">
            <v>741.1</v>
          </cell>
          <cell r="E77">
            <v>706.7</v>
          </cell>
          <cell r="F77">
            <v>723.5</v>
          </cell>
          <cell r="G77">
            <v>505.1</v>
          </cell>
          <cell r="H77">
            <v>766.1</v>
          </cell>
          <cell r="I77">
            <v>804.5</v>
          </cell>
          <cell r="J77">
            <v>627.5</v>
          </cell>
        </row>
        <row r="78">
          <cell r="A78">
            <v>36753</v>
          </cell>
          <cell r="B78">
            <v>813</v>
          </cell>
          <cell r="C78">
            <v>863</v>
          </cell>
          <cell r="D78">
            <v>744.5</v>
          </cell>
          <cell r="E78">
            <v>723.9</v>
          </cell>
          <cell r="F78">
            <v>740.4</v>
          </cell>
          <cell r="G78">
            <v>511.5</v>
          </cell>
          <cell r="H78">
            <v>781.3</v>
          </cell>
          <cell r="I78">
            <v>819.3</v>
          </cell>
          <cell r="J78">
            <v>632.5</v>
          </cell>
        </row>
        <row r="79">
          <cell r="A79">
            <v>36845</v>
          </cell>
          <cell r="B79">
            <v>811.7</v>
          </cell>
          <cell r="C79">
            <v>855.5</v>
          </cell>
          <cell r="D79">
            <v>737.2</v>
          </cell>
          <cell r="E79">
            <v>715.9</v>
          </cell>
          <cell r="F79">
            <v>730.9</v>
          </cell>
          <cell r="G79">
            <v>512.79999999999995</v>
          </cell>
          <cell r="H79">
            <v>777.9</v>
          </cell>
          <cell r="I79">
            <v>812.4</v>
          </cell>
          <cell r="J79">
            <v>628.79999999999995</v>
          </cell>
        </row>
        <row r="80">
          <cell r="A80">
            <v>36937</v>
          </cell>
          <cell r="B80">
            <v>822.7</v>
          </cell>
          <cell r="C80">
            <v>865.8</v>
          </cell>
          <cell r="D80">
            <v>744.9</v>
          </cell>
          <cell r="E80">
            <v>736.1</v>
          </cell>
          <cell r="F80">
            <v>750.3</v>
          </cell>
          <cell r="G80">
            <v>532.70000000000005</v>
          </cell>
          <cell r="H80">
            <v>792</v>
          </cell>
          <cell r="I80">
            <v>824</v>
          </cell>
          <cell r="J80">
            <v>643.1</v>
          </cell>
        </row>
        <row r="81">
          <cell r="A81">
            <v>37026</v>
          </cell>
          <cell r="B81">
            <v>837.6</v>
          </cell>
          <cell r="C81">
            <v>883.4</v>
          </cell>
          <cell r="D81">
            <v>762.1</v>
          </cell>
          <cell r="E81">
            <v>734.8</v>
          </cell>
          <cell r="F81">
            <v>749</v>
          </cell>
          <cell r="G81">
            <v>519.6</v>
          </cell>
          <cell r="H81">
            <v>800.6</v>
          </cell>
          <cell r="I81">
            <v>835.1</v>
          </cell>
          <cell r="J81">
            <v>645.29999999999995</v>
          </cell>
        </row>
        <row r="82">
          <cell r="A82">
            <v>37118</v>
          </cell>
          <cell r="B82">
            <v>853.4</v>
          </cell>
          <cell r="C82">
            <v>900.9</v>
          </cell>
          <cell r="D82">
            <v>772.2</v>
          </cell>
          <cell r="E82">
            <v>748.4</v>
          </cell>
          <cell r="F82">
            <v>763.1</v>
          </cell>
          <cell r="G82">
            <v>524.1</v>
          </cell>
          <cell r="H82">
            <v>816.1</v>
          </cell>
          <cell r="I82">
            <v>852.1</v>
          </cell>
          <cell r="J82">
            <v>652.4</v>
          </cell>
        </row>
        <row r="83">
          <cell r="A83">
            <v>37210</v>
          </cell>
          <cell r="B83">
            <v>866.6</v>
          </cell>
          <cell r="C83">
            <v>911</v>
          </cell>
          <cell r="D83">
            <v>787.2</v>
          </cell>
          <cell r="E83">
            <v>762</v>
          </cell>
          <cell r="F83">
            <v>775.8</v>
          </cell>
          <cell r="G83">
            <v>530.20000000000005</v>
          </cell>
          <cell r="H83">
            <v>831.2</v>
          </cell>
          <cell r="I83">
            <v>866</v>
          </cell>
          <cell r="J83">
            <v>665.5</v>
          </cell>
        </row>
        <row r="84">
          <cell r="A84">
            <v>37302</v>
          </cell>
          <cell r="B84">
            <v>899.2</v>
          </cell>
          <cell r="C84">
            <v>956.2</v>
          </cell>
          <cell r="D84">
            <v>819.8</v>
          </cell>
          <cell r="E84">
            <v>776.8</v>
          </cell>
          <cell r="F84">
            <v>790.1</v>
          </cell>
          <cell r="G84">
            <v>531.5</v>
          </cell>
          <cell r="H84">
            <v>857.2</v>
          </cell>
          <cell r="I84">
            <v>898.4</v>
          </cell>
          <cell r="J84">
            <v>680.2</v>
          </cell>
        </row>
        <row r="85">
          <cell r="A85">
            <v>37391</v>
          </cell>
          <cell r="B85">
            <v>917.3</v>
          </cell>
          <cell r="C85">
            <v>969.1</v>
          </cell>
          <cell r="D85">
            <v>837.6</v>
          </cell>
          <cell r="E85">
            <v>796.8</v>
          </cell>
          <cell r="F85">
            <v>808.8</v>
          </cell>
          <cell r="G85">
            <v>541.5</v>
          </cell>
          <cell r="H85">
            <v>876.5</v>
          </cell>
          <cell r="I85">
            <v>914.6</v>
          </cell>
          <cell r="J85">
            <v>696.1</v>
          </cell>
        </row>
        <row r="86">
          <cell r="A86">
            <v>37483</v>
          </cell>
          <cell r="B86">
            <v>937.8</v>
          </cell>
          <cell r="C86">
            <v>988.3</v>
          </cell>
          <cell r="D86">
            <v>852.6</v>
          </cell>
          <cell r="E86">
            <v>797.6</v>
          </cell>
          <cell r="F86">
            <v>810</v>
          </cell>
          <cell r="G86">
            <v>557.5</v>
          </cell>
          <cell r="H86">
            <v>888.7</v>
          </cell>
          <cell r="I86">
            <v>926.1</v>
          </cell>
          <cell r="J86">
            <v>710.5</v>
          </cell>
        </row>
        <row r="87">
          <cell r="A87">
            <v>37575</v>
          </cell>
          <cell r="B87">
            <v>944.8</v>
          </cell>
          <cell r="C87">
            <v>997.8</v>
          </cell>
          <cell r="D87">
            <v>861.2</v>
          </cell>
          <cell r="E87">
            <v>797</v>
          </cell>
          <cell r="F87">
            <v>809.8</v>
          </cell>
          <cell r="G87">
            <v>559.1</v>
          </cell>
          <cell r="H87">
            <v>892.4</v>
          </cell>
          <cell r="I87">
            <v>931.9</v>
          </cell>
          <cell r="J87">
            <v>714</v>
          </cell>
        </row>
        <row r="88">
          <cell r="A88">
            <v>37667</v>
          </cell>
          <cell r="B88">
            <v>950</v>
          </cell>
          <cell r="C88">
            <v>1001.7</v>
          </cell>
          <cell r="D88">
            <v>872.8</v>
          </cell>
          <cell r="E88">
            <v>805.8</v>
          </cell>
          <cell r="F88">
            <v>822.4</v>
          </cell>
          <cell r="G88">
            <v>568.20000000000005</v>
          </cell>
          <cell r="H88">
            <v>898.5</v>
          </cell>
          <cell r="I88">
            <v>936.9</v>
          </cell>
          <cell r="J88">
            <v>723.6</v>
          </cell>
        </row>
        <row r="89">
          <cell r="A89">
            <v>37756</v>
          </cell>
          <cell r="B89">
            <v>979.1</v>
          </cell>
          <cell r="C89">
            <v>1032</v>
          </cell>
          <cell r="D89">
            <v>891.7</v>
          </cell>
          <cell r="E89">
            <v>838.3</v>
          </cell>
          <cell r="F89">
            <v>852.7</v>
          </cell>
          <cell r="G89">
            <v>583.1</v>
          </cell>
          <cell r="H89">
            <v>930.3</v>
          </cell>
          <cell r="I89">
            <v>969.4</v>
          </cell>
          <cell r="J89">
            <v>745.3</v>
          </cell>
        </row>
        <row r="90">
          <cell r="A90">
            <v>37848</v>
          </cell>
          <cell r="B90">
            <v>982.9</v>
          </cell>
          <cell r="C90">
            <v>1048</v>
          </cell>
          <cell r="D90">
            <v>906.7</v>
          </cell>
          <cell r="E90">
            <v>833.2</v>
          </cell>
          <cell r="F90">
            <v>847.4</v>
          </cell>
          <cell r="G90">
            <v>578.20000000000005</v>
          </cell>
          <cell r="H90">
            <v>930.9</v>
          </cell>
          <cell r="I90">
            <v>978.8</v>
          </cell>
          <cell r="J90">
            <v>748.3</v>
          </cell>
        </row>
        <row r="91">
          <cell r="A91">
            <v>37940</v>
          </cell>
          <cell r="B91">
            <v>1001.3</v>
          </cell>
          <cell r="C91">
            <v>1069.2</v>
          </cell>
          <cell r="D91">
            <v>926.7</v>
          </cell>
          <cell r="E91">
            <v>835.3</v>
          </cell>
          <cell r="F91">
            <v>852</v>
          </cell>
          <cell r="G91">
            <v>592.70000000000005</v>
          </cell>
          <cell r="H91">
            <v>945</v>
          </cell>
          <cell r="I91">
            <v>996.4</v>
          </cell>
          <cell r="J91">
            <v>771</v>
          </cell>
        </row>
        <row r="92">
          <cell r="A92">
            <v>38032</v>
          </cell>
          <cell r="B92">
            <v>1010.8</v>
          </cell>
          <cell r="C92">
            <v>1079.0999999999999</v>
          </cell>
          <cell r="D92">
            <v>913.3</v>
          </cell>
          <cell r="E92">
            <v>842.1</v>
          </cell>
          <cell r="F92">
            <v>859.5</v>
          </cell>
          <cell r="G92">
            <v>588.6</v>
          </cell>
          <cell r="H92">
            <v>952.4</v>
          </cell>
          <cell r="I92">
            <v>1002.4</v>
          </cell>
          <cell r="J92">
            <v>761.5</v>
          </cell>
        </row>
        <row r="93">
          <cell r="A93">
            <v>38122</v>
          </cell>
          <cell r="B93">
            <v>1012.7</v>
          </cell>
          <cell r="C93">
            <v>1069.4000000000001</v>
          </cell>
          <cell r="D93">
            <v>916.9</v>
          </cell>
          <cell r="E93">
            <v>842.7</v>
          </cell>
          <cell r="F93">
            <v>860.8</v>
          </cell>
          <cell r="G93">
            <v>586.5</v>
          </cell>
          <cell r="H93">
            <v>954.5</v>
          </cell>
          <cell r="I93">
            <v>997.4</v>
          </cell>
          <cell r="J93">
            <v>759.8</v>
          </cell>
        </row>
        <row r="94">
          <cell r="A94">
            <v>38214</v>
          </cell>
          <cell r="B94">
            <v>1026.2</v>
          </cell>
          <cell r="C94">
            <v>1100.7</v>
          </cell>
          <cell r="D94">
            <v>936.1</v>
          </cell>
          <cell r="E94">
            <v>859.3</v>
          </cell>
          <cell r="F94">
            <v>877.5</v>
          </cell>
          <cell r="G94">
            <v>592.9</v>
          </cell>
          <cell r="H94">
            <v>970.2</v>
          </cell>
          <cell r="I94">
            <v>1026.4000000000001</v>
          </cell>
          <cell r="J94">
            <v>774</v>
          </cell>
        </row>
        <row r="95">
          <cell r="A95">
            <v>38306</v>
          </cell>
          <cell r="B95">
            <v>1052.2</v>
          </cell>
          <cell r="C95">
            <v>1130.0999999999999</v>
          </cell>
          <cell r="D95">
            <v>957.3</v>
          </cell>
          <cell r="E95">
            <v>883.1</v>
          </cell>
          <cell r="F95">
            <v>898.6</v>
          </cell>
          <cell r="G95">
            <v>595.9</v>
          </cell>
          <cell r="H95">
            <v>996.4</v>
          </cell>
          <cell r="I95">
            <v>1054.5999999999999</v>
          </cell>
          <cell r="J95">
            <v>783.5</v>
          </cell>
        </row>
        <row r="96">
          <cell r="A96">
            <v>38398</v>
          </cell>
          <cell r="B96">
            <v>1049.0999999999999</v>
          </cell>
          <cell r="C96">
            <v>1143.8</v>
          </cell>
          <cell r="D96">
            <v>972</v>
          </cell>
          <cell r="E96">
            <v>900.3</v>
          </cell>
          <cell r="F96">
            <v>916.3</v>
          </cell>
          <cell r="G96">
            <v>614.9</v>
          </cell>
          <cell r="H96">
            <v>998.8</v>
          </cell>
          <cell r="I96">
            <v>1066.0999999999999</v>
          </cell>
          <cell r="J96">
            <v>800.9</v>
          </cell>
        </row>
        <row r="97">
          <cell r="A97">
            <v>38487</v>
          </cell>
          <cell r="B97">
            <v>1047.7</v>
          </cell>
          <cell r="C97">
            <v>1147.5</v>
          </cell>
          <cell r="D97">
            <v>969.8</v>
          </cell>
          <cell r="E97">
            <v>897.3</v>
          </cell>
          <cell r="F97">
            <v>913.4</v>
          </cell>
          <cell r="G97">
            <v>614.9</v>
          </cell>
          <cell r="H97">
            <v>996.4</v>
          </cell>
          <cell r="I97">
            <v>1066.7</v>
          </cell>
          <cell r="J97">
            <v>799</v>
          </cell>
        </row>
        <row r="98">
          <cell r="A98">
            <v>38579</v>
          </cell>
          <cell r="B98">
            <v>1054.8</v>
          </cell>
          <cell r="C98">
            <v>1132.4000000000001</v>
          </cell>
          <cell r="D98">
            <v>973.5</v>
          </cell>
          <cell r="E98">
            <v>905.3</v>
          </cell>
          <cell r="F98">
            <v>919.7</v>
          </cell>
          <cell r="G98">
            <v>620.70000000000005</v>
          </cell>
          <cell r="H98">
            <v>1004.3</v>
          </cell>
          <cell r="I98">
            <v>1061.3</v>
          </cell>
          <cell r="J98">
            <v>804.4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nure"/>
      <sheetName val="Population change"/>
      <sheetName val="Pop Components"/>
      <sheetName val="Unemployment"/>
      <sheetName val="Interest rates"/>
      <sheetName val="Loan approvals"/>
      <sheetName val="Approvals"/>
      <sheetName val="Median prices"/>
      <sheetName val="Regional Price"/>
      <sheetName val="Investment"/>
      <sheetName val="rent and price"/>
      <sheetName val="vacancy rate"/>
      <sheetName val="costs"/>
      <sheetName val="Flat 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9"/>
  <sheetViews>
    <sheetView tabSelected="1" workbookViewId="0"/>
  </sheetViews>
  <sheetFormatPr defaultColWidth="9.09765625" defaultRowHeight="10" x14ac:dyDescent="0.2"/>
  <cols>
    <col min="1" max="1" width="14.296875" style="138" customWidth="1"/>
    <col min="2" max="2" width="74.8984375" style="138" customWidth="1"/>
    <col min="3" max="16384" width="9.09765625" style="138"/>
  </cols>
  <sheetData>
    <row r="1" spans="1:2" ht="41.25" customHeight="1" x14ac:dyDescent="0.4">
      <c r="A1" s="98" t="s">
        <v>463</v>
      </c>
      <c r="B1" s="101"/>
    </row>
    <row r="2" spans="1:2" ht="27.75" customHeight="1" x14ac:dyDescent="0.35">
      <c r="A2" s="142"/>
      <c r="B2" s="143" t="s">
        <v>309</v>
      </c>
    </row>
    <row r="3" spans="1:2" s="137" customFormat="1" ht="19.5" customHeight="1" x14ac:dyDescent="0.35">
      <c r="A3" s="144" t="s">
        <v>333</v>
      </c>
      <c r="B3" s="145" t="s">
        <v>334</v>
      </c>
    </row>
    <row r="4" spans="1:2" s="137" customFormat="1" ht="20.149999999999999" customHeight="1" x14ac:dyDescent="0.25">
      <c r="A4" s="99" t="s">
        <v>310</v>
      </c>
      <c r="B4" s="99" t="s">
        <v>135</v>
      </c>
    </row>
    <row r="5" spans="1:2" s="137" customFormat="1" ht="20.149999999999999" customHeight="1" x14ac:dyDescent="0.25">
      <c r="A5" s="100" t="s">
        <v>311</v>
      </c>
      <c r="B5" s="100" t="s">
        <v>357</v>
      </c>
    </row>
    <row r="6" spans="1:2" s="137" customFormat="1" ht="20.149999999999999" customHeight="1" x14ac:dyDescent="0.25">
      <c r="A6" s="99" t="s">
        <v>312</v>
      </c>
      <c r="B6" s="99" t="s">
        <v>313</v>
      </c>
    </row>
    <row r="7" spans="1:2" s="137" customFormat="1" ht="20.149999999999999" customHeight="1" x14ac:dyDescent="0.25">
      <c r="A7" s="99" t="s">
        <v>314</v>
      </c>
      <c r="B7" s="99" t="s">
        <v>367</v>
      </c>
    </row>
    <row r="8" spans="1:2" s="137" customFormat="1" ht="20.149999999999999" customHeight="1" x14ac:dyDescent="0.25">
      <c r="A8" s="99" t="s">
        <v>315</v>
      </c>
      <c r="B8" s="99" t="s">
        <v>368</v>
      </c>
    </row>
    <row r="9" spans="1:2" s="137" customFormat="1" ht="20.149999999999999" customHeight="1" x14ac:dyDescent="0.25">
      <c r="A9" s="100" t="s">
        <v>316</v>
      </c>
      <c r="B9" s="100" t="s">
        <v>377</v>
      </c>
    </row>
    <row r="10" spans="1:2" s="137" customFormat="1" ht="20.149999999999999" customHeight="1" x14ac:dyDescent="0.25">
      <c r="A10" s="100" t="s">
        <v>139</v>
      </c>
      <c r="B10" s="100" t="s">
        <v>378</v>
      </c>
    </row>
    <row r="11" spans="1:2" s="137" customFormat="1" ht="20.149999999999999" customHeight="1" x14ac:dyDescent="0.25">
      <c r="A11" s="99" t="s">
        <v>317</v>
      </c>
      <c r="B11" s="99" t="s">
        <v>369</v>
      </c>
    </row>
    <row r="12" spans="1:2" s="137" customFormat="1" ht="20.149999999999999" customHeight="1" x14ac:dyDescent="0.25">
      <c r="A12" s="99" t="s">
        <v>318</v>
      </c>
      <c r="B12" s="99" t="s">
        <v>370</v>
      </c>
    </row>
    <row r="13" spans="1:2" s="137" customFormat="1" ht="20.149999999999999" customHeight="1" x14ac:dyDescent="0.25">
      <c r="A13" s="99" t="s">
        <v>319</v>
      </c>
      <c r="B13" s="99" t="s">
        <v>320</v>
      </c>
    </row>
    <row r="14" spans="1:2" s="137" customFormat="1" ht="20.149999999999999" customHeight="1" x14ac:dyDescent="0.25">
      <c r="A14" s="100" t="s">
        <v>321</v>
      </c>
      <c r="B14" s="100" t="s">
        <v>379</v>
      </c>
    </row>
    <row r="15" spans="1:2" s="137" customFormat="1" ht="20.149999999999999" customHeight="1" x14ac:dyDescent="0.25">
      <c r="A15" s="100" t="s">
        <v>322</v>
      </c>
      <c r="B15" s="100" t="s">
        <v>380</v>
      </c>
    </row>
    <row r="16" spans="1:2" s="137" customFormat="1" ht="20.149999999999999" customHeight="1" x14ac:dyDescent="0.25">
      <c r="A16" s="100" t="s">
        <v>323</v>
      </c>
      <c r="B16" s="100" t="s">
        <v>381</v>
      </c>
    </row>
    <row r="17" spans="1:2" s="137" customFormat="1" ht="20.149999999999999" customHeight="1" x14ac:dyDescent="0.25">
      <c r="A17" s="99" t="s">
        <v>324</v>
      </c>
      <c r="B17" s="99" t="s">
        <v>325</v>
      </c>
    </row>
    <row r="18" spans="1:2" s="137" customFormat="1" ht="20.149999999999999" customHeight="1" x14ac:dyDescent="0.25">
      <c r="A18" s="99" t="s">
        <v>326</v>
      </c>
      <c r="B18" s="99" t="s">
        <v>371</v>
      </c>
    </row>
    <row r="19" spans="1:2" s="137" customFormat="1" ht="20.149999999999999" customHeight="1" x14ac:dyDescent="0.25">
      <c r="A19" s="100" t="s">
        <v>140</v>
      </c>
      <c r="B19" s="100" t="s">
        <v>402</v>
      </c>
    </row>
    <row r="20" spans="1:2" s="137" customFormat="1" ht="20.149999999999999" customHeight="1" x14ac:dyDescent="0.25">
      <c r="A20" s="100" t="s">
        <v>327</v>
      </c>
      <c r="B20" s="100" t="s">
        <v>372</v>
      </c>
    </row>
    <row r="21" spans="1:2" s="137" customFormat="1" ht="20.149999999999999" customHeight="1" x14ac:dyDescent="0.25">
      <c r="A21" s="100" t="s">
        <v>283</v>
      </c>
      <c r="B21" s="100" t="s">
        <v>373</v>
      </c>
    </row>
    <row r="22" spans="1:2" s="137" customFormat="1" ht="20.149999999999999" customHeight="1" x14ac:dyDescent="0.25">
      <c r="A22" s="99" t="s">
        <v>328</v>
      </c>
      <c r="B22" s="99" t="s">
        <v>374</v>
      </c>
    </row>
    <row r="23" spans="1:2" s="137" customFormat="1" ht="20.149999999999999" customHeight="1" x14ac:dyDescent="0.25">
      <c r="A23" s="99" t="s">
        <v>329</v>
      </c>
      <c r="B23" s="99" t="s">
        <v>424</v>
      </c>
    </row>
    <row r="24" spans="1:2" s="137" customFormat="1" ht="20.149999999999999" customHeight="1" x14ac:dyDescent="0.25">
      <c r="A24" s="99" t="s">
        <v>330</v>
      </c>
      <c r="B24" s="99" t="s">
        <v>396</v>
      </c>
    </row>
    <row r="25" spans="1:2" s="137" customFormat="1" ht="20.149999999999999" customHeight="1" x14ac:dyDescent="0.25">
      <c r="A25" s="100" t="s">
        <v>403</v>
      </c>
      <c r="B25" s="100" t="s">
        <v>382</v>
      </c>
    </row>
    <row r="26" spans="1:2" s="137" customFormat="1" ht="20.149999999999999" customHeight="1" x14ac:dyDescent="0.25">
      <c r="A26" s="100" t="s">
        <v>404</v>
      </c>
      <c r="B26" s="100" t="s">
        <v>383</v>
      </c>
    </row>
    <row r="27" spans="1:2" s="139" customFormat="1" ht="20.149999999999999" customHeight="1" x14ac:dyDescent="0.25">
      <c r="A27" s="99" t="s">
        <v>331</v>
      </c>
      <c r="B27" s="99" t="s">
        <v>375</v>
      </c>
    </row>
    <row r="28" spans="1:2" s="137" customFormat="1" ht="20.149999999999999" customHeight="1" x14ac:dyDescent="0.25">
      <c r="A28" s="99" t="s">
        <v>332</v>
      </c>
      <c r="B28" s="99" t="s">
        <v>376</v>
      </c>
    </row>
    <row r="29" spans="1:2" s="137" customFormat="1" ht="20.149999999999999" customHeight="1" x14ac:dyDescent="0.25">
      <c r="A29" s="99" t="s">
        <v>348</v>
      </c>
      <c r="B29" s="99" t="s">
        <v>349</v>
      </c>
    </row>
    <row r="30" spans="1:2" s="137" customFormat="1" ht="20.149999999999999" customHeight="1" x14ac:dyDescent="0.25">
      <c r="A30" s="99" t="s">
        <v>423</v>
      </c>
      <c r="B30" s="99" t="s">
        <v>356</v>
      </c>
    </row>
    <row r="31" spans="1:2" s="137" customFormat="1" ht="15" customHeight="1" x14ac:dyDescent="0.25"/>
    <row r="32" spans="1:2" s="137" customFormat="1" ht="15" customHeight="1" x14ac:dyDescent="0.25">
      <c r="A32" s="140" t="s">
        <v>344</v>
      </c>
    </row>
    <row r="33" spans="1:2" s="137" customFormat="1" ht="15" customHeight="1" x14ac:dyDescent="0.25">
      <c r="A33" s="141" t="s">
        <v>434</v>
      </c>
      <c r="B33" s="141" t="s">
        <v>345</v>
      </c>
    </row>
    <row r="34" spans="1:2" s="137" customFormat="1" ht="15" customHeight="1" x14ac:dyDescent="0.25">
      <c r="A34" s="192" t="s">
        <v>438</v>
      </c>
      <c r="B34" s="192" t="s">
        <v>441</v>
      </c>
    </row>
    <row r="35" spans="1:2" s="137" customFormat="1" ht="15" customHeight="1" x14ac:dyDescent="0.25">
      <c r="A35" s="192" t="s">
        <v>435</v>
      </c>
      <c r="B35" s="192" t="s">
        <v>439</v>
      </c>
    </row>
    <row r="36" spans="1:2" s="137" customFormat="1" ht="15" customHeight="1" x14ac:dyDescent="0.25">
      <c r="A36" s="192" t="s">
        <v>436</v>
      </c>
      <c r="B36" s="192" t="s">
        <v>440</v>
      </c>
    </row>
    <row r="37" spans="1:2" ht="15" customHeight="1" x14ac:dyDescent="0.2">
      <c r="A37" s="192" t="s">
        <v>437</v>
      </c>
      <c r="B37" s="192" t="s">
        <v>442</v>
      </c>
    </row>
    <row r="38" spans="1:2" ht="15" customHeight="1" x14ac:dyDescent="0.2"/>
    <row r="39" spans="1:2" ht="15" customHeight="1" x14ac:dyDescent="0.2"/>
  </sheetData>
  <hyperlinks>
    <hyperlink ref="A5" location="'Figure 1'!A1" display="Figure 1" xr:uid="{00000000-0004-0000-0000-000000000000}"/>
    <hyperlink ref="A4" location="'Front page'!A1" display="Front page" xr:uid="{00000000-0004-0000-0000-000001000000}"/>
    <hyperlink ref="A6" location="'Table 1'!A1" display="Table 1" xr:uid="{00000000-0004-0000-0000-000002000000}"/>
    <hyperlink ref="A7" location="'Table 2'!A1" display="Table 2" xr:uid="{00000000-0004-0000-0000-000003000000}"/>
    <hyperlink ref="A8" location="'Table 3'!A1" display="Table 3" xr:uid="{00000000-0004-0000-0000-000004000000}"/>
    <hyperlink ref="A9" location="'Figure 2'!A1" display="Figure 2" xr:uid="{00000000-0004-0000-0000-000005000000}"/>
    <hyperlink ref="A10" location="'Figure 3'!A1" display="Figure 3" xr:uid="{00000000-0004-0000-0000-000006000000}"/>
    <hyperlink ref="A11" location="'Table 4'!A1" display="Table 4" xr:uid="{00000000-0004-0000-0000-000007000000}"/>
    <hyperlink ref="A12" location="'Table 5'!A1" display="Table 5" xr:uid="{00000000-0004-0000-0000-000008000000}"/>
    <hyperlink ref="A13" location="'Table 6'!A1" display="Table 6" xr:uid="{00000000-0004-0000-0000-000009000000}"/>
    <hyperlink ref="A14" location="'Figure 4'!A1" display="Figure 4" xr:uid="{00000000-0004-0000-0000-00000A000000}"/>
    <hyperlink ref="A15" location="'Figure 5a'!A1" display="Figure 5a" xr:uid="{00000000-0004-0000-0000-00000B000000}"/>
    <hyperlink ref="A16" location="'Figure 5b'!A1" display="Figure 5b" xr:uid="{00000000-0004-0000-0000-00000C000000}"/>
    <hyperlink ref="A17" location="'Table 7'!A1" display="Table 7" xr:uid="{00000000-0004-0000-0000-00000D000000}"/>
    <hyperlink ref="A18" location="'Table 8'!A1" display="Table 8" xr:uid="{00000000-0004-0000-0000-00000E000000}"/>
    <hyperlink ref="A19" location="'Figure 6'!A1" display="Figure 6" xr:uid="{00000000-0004-0000-0000-00000F000000}"/>
    <hyperlink ref="A20" location="'Figure 7'!A1" display="Figure 7" xr:uid="{00000000-0004-0000-0000-000010000000}"/>
    <hyperlink ref="A22" location="'Table 9'!A1" display="Table 9" xr:uid="{00000000-0004-0000-0000-000011000000}"/>
    <hyperlink ref="A25" location="'Figure 9a'!A1" display="Figure 9a" xr:uid="{00000000-0004-0000-0000-000012000000}"/>
    <hyperlink ref="A26" location="'Figure 9b'!A1" display="Figure 9b" xr:uid="{00000000-0004-0000-0000-000013000000}"/>
    <hyperlink ref="A27" location="'Table 12'!A1" display="Table 12" xr:uid="{00000000-0004-0000-0000-000015000000}"/>
    <hyperlink ref="A28" location="'Table 13'!A1" display="Table 13" xr:uid="{00000000-0004-0000-0000-000016000000}"/>
    <hyperlink ref="A29" location="'Table 14'!A1" display="Table 14" xr:uid="{00000000-0004-0000-0000-000017000000}"/>
    <hyperlink ref="A33" location="'Fig 1 source'!A1" display="Fig 1 source" xr:uid="{00000000-0004-0000-0000-000018000000}"/>
    <hyperlink ref="A36" location="'Fig 7 source'!A1" display="Figure 7 source" xr:uid="{00000000-0004-0000-0000-000019000000}"/>
    <hyperlink ref="A37" location="'Fig 8 source'!A1" display="Figure 8 source" xr:uid="{00000000-0004-0000-0000-00001A000000}"/>
    <hyperlink ref="A30" location="'Table 15'!A1" display="Table 15" xr:uid="{00000000-0004-0000-0000-00001B000000}"/>
    <hyperlink ref="B30" location="'Table 15'!A1" display="Active bonds by local government area" xr:uid="{00000000-0004-0000-0000-00001C000000}"/>
    <hyperlink ref="B24" location="'Table 11'!A1" display="Affordable lettings for indicative households on Centrelink incomes by region" xr:uid="{00000000-0004-0000-0000-00001D000000}"/>
    <hyperlink ref="B4" location="'Front page'!A1" display="Rent Indices at a glance" xr:uid="{00000000-0004-0000-0000-00001E000000}"/>
    <hyperlink ref="B5" location="'Figure 1'!A1" display="Metropolitan Rent Index and Regional Rent Index - annual percent change" xr:uid="{00000000-0004-0000-0000-00001F000000}"/>
    <hyperlink ref="B6" location="'Table 1'!A1" display="Median rents and rent indices" xr:uid="{00000000-0004-0000-0000-000020000000}"/>
    <hyperlink ref="B7" location="'Table 2'!A1" display="Median rents by statistical region" xr:uid="{00000000-0004-0000-0000-000021000000}"/>
    <hyperlink ref="B8" location="'Table 3'!A1" display="Median rents by major property types" xr:uid="{00000000-0004-0000-0000-000022000000}"/>
    <hyperlink ref="B9" location="'Figure 2'!A1" display="Moving annual median rents for 2 bedroom flats" xr:uid="{00000000-0004-0000-0000-000023000000}"/>
    <hyperlink ref="B10" location="'Figure 3'!A1" display="Moving annual median rents for 3 bedroom houses" xr:uid="{00000000-0004-0000-0000-000024000000}"/>
    <hyperlink ref="B11" location="'Table 4'!A1" display="Highest and lowest median rents" xr:uid="{00000000-0004-0000-0000-000025000000}"/>
    <hyperlink ref="B12" location="'Table 5'!A1" display="Overall new lettings for Melbourne…" xr:uid="{00000000-0004-0000-0000-000026000000}"/>
    <hyperlink ref="B13" location="'Table 6'!A1" display="New lettings for statistical regions" xr:uid="{00000000-0004-0000-0000-000027000000}"/>
    <hyperlink ref="B14" location="'Figure 4'!A1" display="Total active residential bonds" xr:uid="{00000000-0004-0000-0000-000028000000}"/>
    <hyperlink ref="B15" location="'Figure 5a'!A1" display="Number of active bonds, Melbourne" xr:uid="{00000000-0004-0000-0000-000029000000}"/>
    <hyperlink ref="B16" location="'Figure 5b'!A1" display="Number of active bonds, regional Victoria" xr:uid="{00000000-0004-0000-0000-00002A000000}"/>
    <hyperlink ref="B17" location="'Table 7'!A1" display="Tenancy duration and turnover" xr:uid="{00000000-0004-0000-0000-00002B000000}"/>
    <hyperlink ref="B18" location="'Table 8'!A1" display="Tenancy duration and turnover dwelling size" xr:uid="{00000000-0004-0000-0000-00002C000000}"/>
    <hyperlink ref="B21" location="'Figure 8'!A1" display="Affordable rentals as percent of all rentals, Victoria" xr:uid="{00000000-0004-0000-0000-00002D000000}"/>
    <hyperlink ref="B22" location="'Table 9'!A1" display="Rental affordability by indicative households" xr:uid="{00000000-0004-0000-0000-00002E000000}"/>
    <hyperlink ref="B25" location="'Figure 9a'!A1" display="Affordable dwellings in metropolitan Melbourne by local government area" xr:uid="{00000000-0004-0000-0000-00002F000000}"/>
    <hyperlink ref="B26" location="'Figure 9b'!A1" display="Affordable dwellings in regional Victoria by local government area" xr:uid="{00000000-0004-0000-0000-000030000000}"/>
    <hyperlink ref="B27" location="'Table 12'!A1" display="Moving annual median rents for suburbs/towns by major property type" xr:uid="{00000000-0004-0000-0000-000031000000}"/>
    <hyperlink ref="B28" location="'Table 13'!A1" display="Median rents for local government areas, by DHS region, by major property type" xr:uid="{00000000-0004-0000-0000-000032000000}"/>
    <hyperlink ref="B29" location="'Table 14'!A1" display="Affordable lettings for local government areas" xr:uid="{00000000-0004-0000-0000-000033000000}"/>
    <hyperlink ref="B33" location="'Fig 1 source'!A1" display="Source of data for Figure 1 - Rent Indices" xr:uid="{00000000-0004-0000-0000-000034000000}"/>
    <hyperlink ref="B37" location="'Fig 8 source'!A1" display="Source of data for Figures 8 - Housing affordability" xr:uid="{00000000-0004-0000-0000-000035000000}"/>
    <hyperlink ref="B35" location="'Fig 6 source'!A1" display="Source of data for Figure 6 - Investor financing" xr:uid="{00000000-0004-0000-0000-000036000000}"/>
    <hyperlink ref="B19" location="'Figure 6'!A1" display="Lending to investors in residential housing" xr:uid="{00000000-0004-0000-0000-000037000000}"/>
    <hyperlink ref="B20" location="'Figure 7'!A1" display="Rental vacancy rate - trend" xr:uid="{00000000-0004-0000-0000-000038000000}"/>
    <hyperlink ref="A21" location="'Figure 8'!A1" display="Figure 8" xr:uid="{00000000-0004-0000-0000-000039000000}"/>
    <hyperlink ref="A24" location="'Table 11'!A1" display="Table 11" xr:uid="{00000000-0004-0000-0000-000014000000}"/>
    <hyperlink ref="A23" location="'Table 10'!A1" display="Table 10" xr:uid="{FD98E548-D2E8-41BC-972D-99287255CAF4}"/>
    <hyperlink ref="B23" location="'Table 10'!A1" display="Rental affordability for households on Centrelink Age/Disability Support pensions" xr:uid="{5F8A82CE-A9F3-4497-942C-A6F07094A5D3}"/>
    <hyperlink ref="B34" location="'Fig 4 source'!A1" display="Source of data for Figures 4 - Actives bonds" xr:uid="{BC8090B0-8C29-4C85-A294-AA652C9727C5}"/>
    <hyperlink ref="B36" location="'Fig 7 source'!A1" display="Source of data for Figure 7 - Vacancy rates" xr:uid="{090E1BB1-406E-48F2-8B7E-8B5263AE260C}"/>
    <hyperlink ref="A34" location="'Fig 4 source'!A1" display="Figure 4 source" xr:uid="{87BBEBB4-41EC-4BEE-A395-A04F957E3A2D}"/>
    <hyperlink ref="A35" location="'Fig 6 source'!A1" display="Figure 6 source" xr:uid="{47438794-3098-49A3-8231-A20675B2B70C}"/>
  </hyperlinks>
  <printOptions gridLines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&amp;C_x000D_&amp;1#&amp;"Arial Black"&amp;10&amp;K000000 OFFICIAL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7"/>
  <sheetViews>
    <sheetView zoomScale="120" zoomScaleNormal="120" workbookViewId="0"/>
  </sheetViews>
  <sheetFormatPr defaultColWidth="9" defaultRowHeight="10" x14ac:dyDescent="0.2"/>
  <cols>
    <col min="1" max="1" width="31.3984375" style="79" customWidth="1"/>
    <col min="2" max="2" width="11.8984375" style="79" customWidth="1"/>
    <col min="3" max="6" width="9" style="79"/>
    <col min="7" max="7" width="11.09765625" style="79" customWidth="1"/>
    <col min="8" max="8" width="8.69921875" style="79" customWidth="1"/>
    <col min="9" max="9" width="15.3984375" style="79" customWidth="1"/>
    <col min="10" max="16384" width="9" style="79"/>
  </cols>
  <sheetData>
    <row r="1" spans="1:9" ht="30" customHeight="1" x14ac:dyDescent="0.2">
      <c r="A1" s="204" t="s">
        <v>389</v>
      </c>
      <c r="I1" s="97" t="s">
        <v>359</v>
      </c>
    </row>
    <row r="2" spans="1:9" ht="12.5" x14ac:dyDescent="0.25">
      <c r="A2" s="156" t="s">
        <v>12</v>
      </c>
      <c r="B2" s="159">
        <v>45352</v>
      </c>
      <c r="C2" s="160">
        <v>44986</v>
      </c>
      <c r="D2" s="161" t="s">
        <v>284</v>
      </c>
    </row>
    <row r="3" spans="1:9" ht="12.5" x14ac:dyDescent="0.25">
      <c r="A3" s="156" t="s">
        <v>15</v>
      </c>
      <c r="B3" s="162">
        <v>43287</v>
      </c>
      <c r="C3" s="162">
        <v>49555</v>
      </c>
      <c r="D3" s="163">
        <v>-0.12648572293411364</v>
      </c>
      <c r="F3" s="71"/>
      <c r="G3" s="71"/>
      <c r="H3" s="72"/>
    </row>
    <row r="4" spans="1:9" ht="12.5" x14ac:dyDescent="0.25">
      <c r="A4" s="156" t="s">
        <v>141</v>
      </c>
      <c r="B4" s="162">
        <v>9227</v>
      </c>
      <c r="C4" s="162">
        <v>9967</v>
      </c>
      <c r="D4" s="163">
        <v>-7.4245008528142864E-2</v>
      </c>
      <c r="F4" s="71"/>
      <c r="G4" s="71"/>
      <c r="H4" s="72"/>
    </row>
    <row r="5" spans="1:9" ht="12.5" x14ac:dyDescent="0.25">
      <c r="A5" s="156" t="s">
        <v>14</v>
      </c>
      <c r="B5" s="162">
        <v>52514</v>
      </c>
      <c r="C5" s="162">
        <v>59522</v>
      </c>
      <c r="D5" s="163">
        <v>-0.11773797923456875</v>
      </c>
      <c r="F5" s="71"/>
      <c r="G5" s="71"/>
      <c r="H5" s="72"/>
    </row>
    <row r="6" spans="1:9" ht="12.5" x14ac:dyDescent="0.25">
      <c r="A6" s="156"/>
      <c r="B6" s="164"/>
      <c r="C6" s="156"/>
      <c r="D6" s="156"/>
    </row>
    <row r="7" spans="1:9" ht="12.5" x14ac:dyDescent="0.25">
      <c r="A7" s="156" t="s">
        <v>415</v>
      </c>
      <c r="B7" s="107">
        <f>B3/B5</f>
        <v>0.8242944738545912</v>
      </c>
      <c r="C7" s="107">
        <f>C3/C5</f>
        <v>0.83254930949900874</v>
      </c>
      <c r="D7" s="119"/>
    </row>
  </sheetData>
  <phoneticPr fontId="0" type="noConversion"/>
  <hyperlinks>
    <hyperlink ref="I1" location="Contents!A1" display="Contents page" xr:uid="{00000000-0004-0000-0900-000000000000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G25"/>
  <sheetViews>
    <sheetView zoomScale="110" zoomScaleNormal="110" workbookViewId="0"/>
  </sheetViews>
  <sheetFormatPr defaultColWidth="9" defaultRowHeight="10" x14ac:dyDescent="0.2"/>
  <cols>
    <col min="1" max="1" width="25.8984375" style="79" customWidth="1"/>
    <col min="2" max="3" width="9" style="79" customWidth="1"/>
    <col min="4" max="4" width="9.8984375" style="79" customWidth="1"/>
    <col min="5" max="5" width="9" style="79"/>
    <col min="6" max="6" width="12.59765625" style="79" customWidth="1"/>
    <col min="7" max="9" width="9" style="79" customWidth="1"/>
    <col min="10" max="10" width="14.69921875" style="79" customWidth="1"/>
    <col min="11" max="16384" width="9" style="79"/>
  </cols>
  <sheetData>
    <row r="1" spans="1:7" ht="30" customHeight="1" x14ac:dyDescent="0.2">
      <c r="A1" s="204" t="s">
        <v>390</v>
      </c>
      <c r="F1" s="97" t="s">
        <v>359</v>
      </c>
    </row>
    <row r="2" spans="1:7" ht="22.5" customHeight="1" x14ac:dyDescent="0.3">
      <c r="A2" s="165" t="s">
        <v>30</v>
      </c>
      <c r="B2" s="159">
        <v>45352</v>
      </c>
      <c r="C2" s="159">
        <v>44986</v>
      </c>
      <c r="D2" s="165" t="s">
        <v>284</v>
      </c>
      <c r="F2" s="82"/>
      <c r="G2" s="83"/>
    </row>
    <row r="3" spans="1:7" ht="20.149999999999999" customHeight="1" x14ac:dyDescent="0.3">
      <c r="A3" s="167" t="s">
        <v>60</v>
      </c>
      <c r="B3" s="166"/>
      <c r="C3" s="166"/>
      <c r="D3" s="165"/>
      <c r="F3" s="82"/>
      <c r="G3" s="83"/>
    </row>
    <row r="4" spans="1:7" ht="15" customHeight="1" x14ac:dyDescent="0.25">
      <c r="A4" s="168" t="s">
        <v>16</v>
      </c>
      <c r="B4" s="162">
        <v>13337</v>
      </c>
      <c r="C4" s="162">
        <v>14512</v>
      </c>
      <c r="D4" s="163">
        <v>-8.0967475192943783E-2</v>
      </c>
      <c r="F4" s="14"/>
    </row>
    <row r="5" spans="1:7" ht="15" customHeight="1" x14ac:dyDescent="0.25">
      <c r="A5" s="168" t="s">
        <v>17</v>
      </c>
      <c r="B5" s="162">
        <v>5508</v>
      </c>
      <c r="C5" s="162">
        <v>6037</v>
      </c>
      <c r="D5" s="163">
        <v>-8.7626304455855508E-2</v>
      </c>
      <c r="F5" s="14"/>
    </row>
    <row r="6" spans="1:7" ht="15" customHeight="1" x14ac:dyDescent="0.25">
      <c r="A6" s="168" t="s">
        <v>18</v>
      </c>
      <c r="B6" s="162">
        <v>3565</v>
      </c>
      <c r="C6" s="162">
        <v>4252</v>
      </c>
      <c r="D6" s="163">
        <v>-0.16157102539981183</v>
      </c>
      <c r="F6" s="14"/>
    </row>
    <row r="7" spans="1:7" ht="15" customHeight="1" x14ac:dyDescent="0.25">
      <c r="A7" s="168" t="s">
        <v>19</v>
      </c>
      <c r="B7" s="162">
        <v>6972</v>
      </c>
      <c r="C7" s="162">
        <v>7971</v>
      </c>
      <c r="D7" s="163">
        <v>-0.12532931878057962</v>
      </c>
      <c r="F7" s="14"/>
    </row>
    <row r="8" spans="1:7" ht="15" customHeight="1" x14ac:dyDescent="0.25">
      <c r="A8" s="168" t="s">
        <v>20</v>
      </c>
      <c r="B8" s="162">
        <v>3886</v>
      </c>
      <c r="C8" s="162">
        <v>4806</v>
      </c>
      <c r="D8" s="163">
        <v>-0.19142738243861834</v>
      </c>
      <c r="F8" s="14"/>
    </row>
    <row r="9" spans="1:7" ht="15" customHeight="1" x14ac:dyDescent="0.25">
      <c r="A9" s="168" t="s">
        <v>21</v>
      </c>
      <c r="B9" s="162">
        <v>3558</v>
      </c>
      <c r="C9" s="162">
        <v>4439</v>
      </c>
      <c r="D9" s="163">
        <v>-0.19846812345122777</v>
      </c>
      <c r="F9" s="14"/>
    </row>
    <row r="10" spans="1:7" ht="15" customHeight="1" x14ac:dyDescent="0.25">
      <c r="A10" s="168" t="s">
        <v>22</v>
      </c>
      <c r="B10" s="162">
        <v>1588</v>
      </c>
      <c r="C10" s="162">
        <v>1879</v>
      </c>
      <c r="D10" s="163">
        <v>-0.15486961149547629</v>
      </c>
      <c r="F10" s="14"/>
    </row>
    <row r="11" spans="1:7" ht="15" customHeight="1" x14ac:dyDescent="0.25">
      <c r="A11" s="168" t="s">
        <v>23</v>
      </c>
      <c r="B11" s="162">
        <v>3355</v>
      </c>
      <c r="C11" s="162">
        <v>3916</v>
      </c>
      <c r="D11" s="163">
        <v>-0.1432584269662921</v>
      </c>
      <c r="F11" s="14"/>
    </row>
    <row r="12" spans="1:7" ht="15" customHeight="1" x14ac:dyDescent="0.25">
      <c r="A12" s="168" t="s">
        <v>24</v>
      </c>
      <c r="B12" s="162">
        <v>1518</v>
      </c>
      <c r="C12" s="162">
        <v>1743</v>
      </c>
      <c r="D12" s="163">
        <v>-0.12908777969018936</v>
      </c>
      <c r="F12" s="14"/>
    </row>
    <row r="13" spans="1:7" ht="20.149999999999999" customHeight="1" x14ac:dyDescent="0.3">
      <c r="A13" s="169" t="s">
        <v>141</v>
      </c>
      <c r="B13" s="162"/>
      <c r="C13" s="162"/>
      <c r="D13" s="163"/>
      <c r="F13" s="14"/>
    </row>
    <row r="14" spans="1:7" ht="15" customHeight="1" x14ac:dyDescent="0.25">
      <c r="A14" s="168" t="s">
        <v>25</v>
      </c>
      <c r="B14" s="162">
        <v>2934</v>
      </c>
      <c r="C14" s="162">
        <v>3046</v>
      </c>
      <c r="D14" s="163">
        <v>-3.6769533814839162E-2</v>
      </c>
      <c r="F14" s="14"/>
    </row>
    <row r="15" spans="1:7" ht="15" customHeight="1" x14ac:dyDescent="0.25">
      <c r="A15" s="168" t="s">
        <v>26</v>
      </c>
      <c r="B15" s="162">
        <v>1483</v>
      </c>
      <c r="C15" s="162">
        <v>1704</v>
      </c>
      <c r="D15" s="163">
        <v>-0.12969483568075113</v>
      </c>
      <c r="F15" s="14"/>
    </row>
    <row r="16" spans="1:7" ht="15" customHeight="1" x14ac:dyDescent="0.25">
      <c r="A16" s="168" t="s">
        <v>27</v>
      </c>
      <c r="B16" s="162">
        <v>1856</v>
      </c>
      <c r="C16" s="162">
        <v>1894</v>
      </c>
      <c r="D16" s="163">
        <v>-2.0063357972544882E-2</v>
      </c>
      <c r="E16" s="71"/>
      <c r="F16" s="71"/>
    </row>
    <row r="17" spans="1:7" ht="15" customHeight="1" x14ac:dyDescent="0.25">
      <c r="A17" s="168" t="s">
        <v>28</v>
      </c>
      <c r="B17" s="162">
        <v>1424</v>
      </c>
      <c r="C17" s="162">
        <v>1624</v>
      </c>
      <c r="D17" s="163">
        <v>-0.12315270935960587</v>
      </c>
      <c r="E17" s="71"/>
      <c r="F17" s="71"/>
    </row>
    <row r="18" spans="1:7" ht="15" customHeight="1" x14ac:dyDescent="0.25">
      <c r="A18" s="168" t="s">
        <v>29</v>
      </c>
      <c r="B18" s="162">
        <v>1530</v>
      </c>
      <c r="C18" s="162">
        <v>1699</v>
      </c>
      <c r="D18" s="163">
        <v>-9.9470276633313759E-2</v>
      </c>
      <c r="E18" s="71"/>
      <c r="F18" s="71"/>
    </row>
    <row r="19" spans="1:7" ht="15" customHeight="1" x14ac:dyDescent="0.2">
      <c r="B19" s="84"/>
      <c r="C19" s="84"/>
      <c r="D19" s="85"/>
      <c r="F19" s="14"/>
    </row>
    <row r="20" spans="1:7" ht="15" customHeight="1" x14ac:dyDescent="0.2">
      <c r="B20" s="86"/>
      <c r="C20" s="86"/>
      <c r="D20" s="85"/>
      <c r="F20" s="14"/>
    </row>
    <row r="21" spans="1:7" ht="15" customHeight="1" x14ac:dyDescent="0.2">
      <c r="B21" s="70"/>
      <c r="C21" s="70"/>
      <c r="D21" s="70"/>
      <c r="F21" s="14"/>
    </row>
    <row r="22" spans="1:7" ht="15" customHeight="1" x14ac:dyDescent="0.2">
      <c r="A22" s="81" t="s">
        <v>340</v>
      </c>
      <c r="B22" s="87">
        <f>SUM(B4:B12,B14:B18)</f>
        <v>52514</v>
      </c>
      <c r="C22" s="87">
        <f>SUM(C4:C12,C14:C18)</f>
        <v>59522</v>
      </c>
      <c r="D22" s="88">
        <f>B22/C22-1</f>
        <v>-0.11773797923456875</v>
      </c>
      <c r="F22" s="220"/>
      <c r="G22" s="221"/>
    </row>
    <row r="23" spans="1:7" ht="15" customHeight="1" x14ac:dyDescent="0.2">
      <c r="A23" s="81" t="s">
        <v>341</v>
      </c>
      <c r="B23" s="86">
        <f>SUM(B4:B12)</f>
        <v>43287</v>
      </c>
      <c r="C23" s="86">
        <f>SUM(C4:C12)</f>
        <v>49555</v>
      </c>
      <c r="D23" s="88">
        <f t="shared" ref="D23:D24" si="0">B23/C23-1</f>
        <v>-0.12648572293411364</v>
      </c>
      <c r="F23" s="220"/>
      <c r="G23" s="221"/>
    </row>
    <row r="24" spans="1:7" ht="15" customHeight="1" x14ac:dyDescent="0.2">
      <c r="A24" s="81" t="s">
        <v>342</v>
      </c>
      <c r="B24" s="86">
        <f>SUM(B14:B18)</f>
        <v>9227</v>
      </c>
      <c r="C24" s="86">
        <f>SUM(C14:C18)</f>
        <v>9967</v>
      </c>
      <c r="D24" s="88">
        <f t="shared" si="0"/>
        <v>-7.4245008528142864E-2</v>
      </c>
      <c r="F24" s="220"/>
      <c r="G24" s="221"/>
    </row>
    <row r="25" spans="1:7" ht="15" customHeight="1" x14ac:dyDescent="0.2">
      <c r="B25" s="84"/>
      <c r="C25" s="84"/>
    </row>
  </sheetData>
  <phoneticPr fontId="0" type="noConversion"/>
  <hyperlinks>
    <hyperlink ref="F1" location="Contents!A1" display="Contents page" xr:uid="{00000000-0004-0000-0A00-000000000000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zoomScale="130" zoomScaleNormal="130" workbookViewId="0"/>
  </sheetViews>
  <sheetFormatPr defaultColWidth="9.09765625" defaultRowHeight="10" x14ac:dyDescent="0.2"/>
  <cols>
    <col min="1" max="10" width="9.09765625" style="6"/>
    <col min="11" max="11" width="14.69921875" style="6" customWidth="1"/>
    <col min="12" max="16384" width="9.09765625" style="6"/>
  </cols>
  <sheetData>
    <row r="1" spans="1:11" ht="30" customHeight="1" x14ac:dyDescent="0.2">
      <c r="A1" s="204" t="s">
        <v>391</v>
      </c>
      <c r="K1" s="133" t="s">
        <v>359</v>
      </c>
    </row>
    <row r="3" spans="1:11" ht="30" customHeight="1" x14ac:dyDescent="0.2">
      <c r="K3" s="193" t="s">
        <v>366</v>
      </c>
    </row>
  </sheetData>
  <hyperlinks>
    <hyperlink ref="K1" location="Contents!A1" display="Contents page" xr:uid="{00000000-0004-0000-0B00-000000000000}"/>
    <hyperlink ref="K3" location="'Fig 4 source'!A1" display="Data source" xr:uid="{00000000-0004-0000-0B00-000001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"/>
  <sheetViews>
    <sheetView zoomScale="120" zoomScaleNormal="120" workbookViewId="0"/>
  </sheetViews>
  <sheetFormatPr defaultColWidth="9" defaultRowHeight="10" x14ac:dyDescent="0.2"/>
  <cols>
    <col min="1" max="10" width="9" style="6"/>
    <col min="11" max="11" width="14.69921875" style="6" customWidth="1"/>
    <col min="12" max="16384" width="9" style="6"/>
  </cols>
  <sheetData>
    <row r="1" spans="1:11" ht="30" customHeight="1" x14ac:dyDescent="0.2">
      <c r="A1" s="204" t="s">
        <v>392</v>
      </c>
      <c r="B1" s="62"/>
      <c r="K1" s="197" t="s">
        <v>359</v>
      </c>
    </row>
    <row r="2" spans="1:11" ht="20.149999999999999" customHeight="1" x14ac:dyDescent="0.3">
      <c r="B2" s="132"/>
    </row>
    <row r="3" spans="1:11" ht="20.149999999999999" customHeight="1" x14ac:dyDescent="0.2"/>
    <row r="4" spans="1:11" ht="20.149999999999999" customHeight="1" x14ac:dyDescent="0.2"/>
    <row r="5" spans="1:11" ht="20.149999999999999" customHeight="1" x14ac:dyDescent="0.2"/>
    <row r="6" spans="1:11" ht="20.149999999999999" customHeight="1" x14ac:dyDescent="0.2"/>
    <row r="7" spans="1:11" ht="20.149999999999999" customHeight="1" x14ac:dyDescent="0.2"/>
    <row r="8" spans="1:11" ht="20.149999999999999" customHeight="1" x14ac:dyDescent="0.2"/>
    <row r="9" spans="1:11" ht="20.149999999999999" customHeight="1" x14ac:dyDescent="0.2"/>
    <row r="10" spans="1:11" ht="20.149999999999999" customHeight="1" x14ac:dyDescent="0.2"/>
    <row r="11" spans="1:11" ht="20.149999999999999" customHeight="1" x14ac:dyDescent="0.2"/>
    <row r="12" spans="1:11" ht="20.149999999999999" customHeight="1" x14ac:dyDescent="0.2"/>
    <row r="13" spans="1:11" ht="20.149999999999999" customHeight="1" x14ac:dyDescent="0.2"/>
    <row r="14" spans="1:11" ht="20.149999999999999" customHeight="1" x14ac:dyDescent="0.2"/>
    <row r="15" spans="1:11" ht="20.149999999999999" customHeight="1" x14ac:dyDescent="0.2"/>
    <row r="16" spans="1:11" ht="20.149999999999999" customHeight="1" x14ac:dyDescent="0.2"/>
    <row r="17" ht="20.149999999999999" customHeight="1" x14ac:dyDescent="0.2"/>
    <row r="18" ht="20.149999999999999" customHeight="1" x14ac:dyDescent="0.2"/>
    <row r="19" ht="20.149999999999999" customHeight="1" x14ac:dyDescent="0.2"/>
    <row r="20" ht="20.149999999999999" customHeight="1" x14ac:dyDescent="0.2"/>
    <row r="21" ht="20.149999999999999" customHeight="1" x14ac:dyDescent="0.2"/>
  </sheetData>
  <hyperlinks>
    <hyperlink ref="K1" location="Contents!A1" display="Contents page" xr:uid="{00000000-0004-0000-0C00-000000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"/>
  <sheetViews>
    <sheetView zoomScale="110" zoomScaleNormal="110" workbookViewId="0"/>
  </sheetViews>
  <sheetFormatPr defaultColWidth="9" defaultRowHeight="10" x14ac:dyDescent="0.2"/>
  <cols>
    <col min="1" max="12" width="9" style="6"/>
    <col min="13" max="13" width="13.8984375" style="6" customWidth="1"/>
    <col min="14" max="16384" width="9" style="6"/>
  </cols>
  <sheetData>
    <row r="1" spans="1:13" ht="30" customHeight="1" x14ac:dyDescent="0.2">
      <c r="A1" s="204" t="s">
        <v>393</v>
      </c>
      <c r="M1" s="197" t="s">
        <v>359</v>
      </c>
    </row>
  </sheetData>
  <hyperlinks>
    <hyperlink ref="M1" location="Contents!A1" display="Contents page" xr:uid="{00000000-0004-0000-0D00-000000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F13"/>
  <sheetViews>
    <sheetView workbookViewId="0"/>
  </sheetViews>
  <sheetFormatPr defaultColWidth="9.09765625" defaultRowHeight="10" x14ac:dyDescent="0.2"/>
  <cols>
    <col min="1" max="1" width="21.3984375" style="79" customWidth="1"/>
    <col min="2" max="2" width="40.69921875" style="79" customWidth="1"/>
    <col min="3" max="3" width="12.69921875" style="79" customWidth="1"/>
    <col min="4" max="4" width="13" style="79" customWidth="1"/>
    <col min="5" max="5" width="14.69921875" style="79" customWidth="1"/>
    <col min="6" max="6" width="18.3984375" style="79" customWidth="1"/>
    <col min="7" max="16384" width="9.09765625" style="79"/>
  </cols>
  <sheetData>
    <row r="1" spans="1:6" s="126" customFormat="1" ht="30" customHeight="1" x14ac:dyDescent="0.3">
      <c r="A1" s="204" t="s">
        <v>354</v>
      </c>
      <c r="F1" s="197" t="s">
        <v>359</v>
      </c>
    </row>
    <row r="2" spans="1:6" s="126" customFormat="1" ht="14" x14ac:dyDescent="0.3">
      <c r="E2" s="127"/>
    </row>
    <row r="3" spans="1:6" s="126" customFormat="1" ht="14" x14ac:dyDescent="0.3">
      <c r="A3" s="156" t="s">
        <v>12</v>
      </c>
      <c r="B3" s="156" t="s">
        <v>12</v>
      </c>
      <c r="C3" s="159">
        <v>45352</v>
      </c>
      <c r="D3" s="160">
        <v>44986</v>
      </c>
      <c r="E3" s="127"/>
    </row>
    <row r="4" spans="1:6" s="126" customFormat="1" ht="14" x14ac:dyDescent="0.3">
      <c r="A4" s="156" t="s">
        <v>15</v>
      </c>
      <c r="B4" s="156" t="s">
        <v>285</v>
      </c>
      <c r="C4" s="170">
        <v>9.1968655618730466E-2</v>
      </c>
      <c r="D4" s="170">
        <v>7.7807316093698037E-2</v>
      </c>
      <c r="E4" s="128"/>
    </row>
    <row r="5" spans="1:6" s="126" customFormat="1" ht="14" x14ac:dyDescent="0.3">
      <c r="A5" s="156"/>
      <c r="B5" s="156" t="s">
        <v>398</v>
      </c>
      <c r="C5" s="171">
        <v>23</v>
      </c>
      <c r="D5" s="171">
        <v>19</v>
      </c>
      <c r="E5" s="128"/>
    </row>
    <row r="6" spans="1:6" s="126" customFormat="1" ht="14" x14ac:dyDescent="0.3">
      <c r="A6" s="156"/>
      <c r="B6" s="156"/>
      <c r="C6" s="171"/>
      <c r="D6" s="171"/>
      <c r="E6" s="79"/>
    </row>
    <row r="7" spans="1:6" s="126" customFormat="1" ht="14" x14ac:dyDescent="0.3">
      <c r="A7" s="156"/>
      <c r="B7" s="156"/>
      <c r="C7" s="171"/>
      <c r="D7" s="171"/>
      <c r="E7" s="79"/>
    </row>
    <row r="8" spans="1:6" s="126" customFormat="1" ht="14" x14ac:dyDescent="0.3">
      <c r="A8" s="156" t="s">
        <v>141</v>
      </c>
      <c r="B8" s="156" t="s">
        <v>285</v>
      </c>
      <c r="C8" s="170">
        <v>8.2003922850604774E-2</v>
      </c>
      <c r="D8" s="170">
        <v>7.3582932779988813E-2</v>
      </c>
      <c r="E8" s="79"/>
    </row>
    <row r="9" spans="1:6" s="126" customFormat="1" ht="14" x14ac:dyDescent="0.3">
      <c r="A9" s="156"/>
      <c r="B9" s="156" t="s">
        <v>398</v>
      </c>
      <c r="C9" s="171">
        <v>24</v>
      </c>
      <c r="D9" s="171">
        <v>21</v>
      </c>
      <c r="E9" s="79"/>
    </row>
    <row r="10" spans="1:6" s="126" customFormat="1" ht="14" x14ac:dyDescent="0.3">
      <c r="E10" s="79"/>
    </row>
    <row r="11" spans="1:6" x14ac:dyDescent="0.2">
      <c r="A11" s="79" t="s">
        <v>286</v>
      </c>
      <c r="C11" s="129"/>
      <c r="D11" s="72"/>
      <c r="E11" s="72"/>
    </row>
    <row r="12" spans="1:6" x14ac:dyDescent="0.2">
      <c r="A12" s="79" t="s">
        <v>397</v>
      </c>
      <c r="C12" s="129"/>
      <c r="D12" s="72"/>
      <c r="E12" s="72"/>
    </row>
    <row r="13" spans="1:6" x14ac:dyDescent="0.2">
      <c r="A13" s="79" t="s">
        <v>287</v>
      </c>
      <c r="C13" s="129"/>
      <c r="D13" s="72"/>
      <c r="E13" s="72"/>
    </row>
  </sheetData>
  <phoneticPr fontId="0" type="noConversion"/>
  <hyperlinks>
    <hyperlink ref="F1" location="Contents!A1" display="Contents page" xr:uid="{00000000-0004-0000-0E00-000000000000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zoomScale="120" zoomScaleNormal="120" workbookViewId="0"/>
  </sheetViews>
  <sheetFormatPr defaultColWidth="9.09765625" defaultRowHeight="10" x14ac:dyDescent="0.2"/>
  <cols>
    <col min="1" max="1" width="21.3984375" style="70" customWidth="1"/>
    <col min="2" max="2" width="16.09765625" style="70" customWidth="1"/>
    <col min="3" max="3" width="14.69921875" style="70" customWidth="1"/>
    <col min="4" max="4" width="17.09765625" style="70" customWidth="1"/>
    <col min="5" max="5" width="13.69921875" style="70" bestFit="1" customWidth="1"/>
    <col min="6" max="6" width="10.59765625" style="70" bestFit="1" customWidth="1"/>
    <col min="7" max="7" width="14.8984375" style="70" customWidth="1"/>
    <col min="8" max="16384" width="9.09765625" style="70"/>
  </cols>
  <sheetData>
    <row r="1" spans="1:7" s="89" customFormat="1" ht="30" customHeight="1" x14ac:dyDescent="0.3">
      <c r="A1" s="204" t="s">
        <v>394</v>
      </c>
      <c r="G1" s="97" t="s">
        <v>359</v>
      </c>
    </row>
    <row r="2" spans="1:7" ht="29.25" customHeight="1" x14ac:dyDescent="0.25">
      <c r="G2" s="12"/>
    </row>
    <row r="3" spans="1:7" s="90" customFormat="1" ht="15" customHeight="1" x14ac:dyDescent="0.3">
      <c r="B3" s="237" t="s">
        <v>60</v>
      </c>
      <c r="C3" s="237"/>
      <c r="D3" s="237" t="s">
        <v>141</v>
      </c>
      <c r="E3" s="237"/>
      <c r="F3" s="12"/>
    </row>
    <row r="4" spans="1:7" s="90" customFormat="1" ht="15" customHeight="1" x14ac:dyDescent="0.25">
      <c r="B4" s="207" t="s">
        <v>336</v>
      </c>
      <c r="C4" s="207" t="s">
        <v>299</v>
      </c>
      <c r="D4" s="207" t="s">
        <v>336</v>
      </c>
      <c r="E4" s="207" t="s">
        <v>299</v>
      </c>
    </row>
    <row r="5" spans="1:7" s="90" customFormat="1" ht="15" customHeight="1" x14ac:dyDescent="0.25">
      <c r="A5" s="90" t="s">
        <v>48</v>
      </c>
      <c r="B5" s="172">
        <v>12</v>
      </c>
      <c r="C5" s="173">
        <v>0.19348997897979145</v>
      </c>
      <c r="D5" s="172">
        <v>18</v>
      </c>
      <c r="E5" s="173">
        <v>8.1360755400336313E-2</v>
      </c>
    </row>
    <row r="6" spans="1:7" s="90" customFormat="1" ht="15" customHeight="1" x14ac:dyDescent="0.25">
      <c r="A6" s="90" t="s">
        <v>300</v>
      </c>
      <c r="B6" s="172">
        <v>23</v>
      </c>
      <c r="C6" s="173">
        <v>9.4568453998130797E-2</v>
      </c>
      <c r="D6" s="172">
        <v>24</v>
      </c>
      <c r="E6" s="173">
        <v>7.6800312673028698E-2</v>
      </c>
    </row>
    <row r="7" spans="1:7" s="90" customFormat="1" ht="15" customHeight="1" x14ac:dyDescent="0.25">
      <c r="A7" s="90" t="s">
        <v>301</v>
      </c>
      <c r="B7" s="172">
        <v>25</v>
      </c>
      <c r="C7" s="173">
        <v>8.3288028089251329E-2</v>
      </c>
      <c r="D7" s="172">
        <v>24</v>
      </c>
      <c r="E7" s="173">
        <v>8.256864450400242E-2</v>
      </c>
    </row>
    <row r="8" spans="1:7" s="90" customFormat="1" ht="15" customHeight="1" x14ac:dyDescent="0.25">
      <c r="A8" s="90" t="s">
        <v>302</v>
      </c>
      <c r="B8" s="172">
        <v>24</v>
      </c>
      <c r="C8" s="173">
        <v>8.8682085671274127E-2</v>
      </c>
      <c r="D8" s="172">
        <v>22</v>
      </c>
      <c r="E8" s="173">
        <v>9.2925834183301761E-2</v>
      </c>
    </row>
    <row r="9" spans="1:7" s="90" customFormat="1" ht="15" customHeight="1" x14ac:dyDescent="0.25">
      <c r="A9" s="90" t="s">
        <v>303</v>
      </c>
      <c r="B9" s="172">
        <v>23</v>
      </c>
      <c r="C9" s="173">
        <v>9.1968655618730466E-2</v>
      </c>
      <c r="D9" s="172">
        <v>24</v>
      </c>
      <c r="E9" s="173">
        <v>8.2003922850604774E-2</v>
      </c>
    </row>
  </sheetData>
  <mergeCells count="2">
    <mergeCell ref="D3:E3"/>
    <mergeCell ref="B3:C3"/>
  </mergeCells>
  <hyperlinks>
    <hyperlink ref="G1" location="Contents!A1" display="Contents page" xr:uid="{00000000-0004-0000-0F00-000000000000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8"/>
  <sheetViews>
    <sheetView zoomScale="130" zoomScaleNormal="130" workbookViewId="0"/>
  </sheetViews>
  <sheetFormatPr defaultRowHeight="10" x14ac:dyDescent="0.2"/>
  <cols>
    <col min="12" max="12" width="15.8984375" customWidth="1"/>
  </cols>
  <sheetData>
    <row r="1" spans="1:12" ht="30" customHeight="1" x14ac:dyDescent="0.2">
      <c r="A1" s="204" t="s">
        <v>419</v>
      </c>
      <c r="L1" s="96" t="s">
        <v>359</v>
      </c>
    </row>
    <row r="3" spans="1:12" ht="30" customHeight="1" x14ac:dyDescent="0.2">
      <c r="L3" s="96" t="s">
        <v>409</v>
      </c>
    </row>
    <row r="17" spans="12:12" x14ac:dyDescent="0.2">
      <c r="L17" s="212"/>
    </row>
    <row r="18" spans="12:12" x14ac:dyDescent="0.2">
      <c r="L18" s="219"/>
    </row>
  </sheetData>
  <hyperlinks>
    <hyperlink ref="L1" location="Contents!A1" display="Contents page" xr:uid="{00000000-0004-0000-1000-000000000000}"/>
    <hyperlink ref="L3" location="'Fig 6 source'!A1" display="Source data" xr:uid="{00000000-0004-0000-1000-000001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zoomScale="130" zoomScaleNormal="130" workbookViewId="0"/>
  </sheetViews>
  <sheetFormatPr defaultColWidth="9.09765625" defaultRowHeight="19.5" customHeight="1" x14ac:dyDescent="0.2"/>
  <cols>
    <col min="11" max="11" width="13.3984375" customWidth="1"/>
  </cols>
  <sheetData>
    <row r="1" spans="1:11" ht="30" customHeight="1" x14ac:dyDescent="0.2">
      <c r="A1" s="204" t="s">
        <v>399</v>
      </c>
      <c r="K1" s="197" t="s">
        <v>359</v>
      </c>
    </row>
    <row r="3" spans="1:11" ht="30" customHeight="1" x14ac:dyDescent="0.2">
      <c r="K3" s="197" t="s">
        <v>366</v>
      </c>
    </row>
  </sheetData>
  <hyperlinks>
    <hyperlink ref="K1" location="Contents!A1" display="Contents page" xr:uid="{00000000-0004-0000-1100-000000000000}"/>
    <hyperlink ref="K3" location="'Fig 7 source'!A1" display="Data source" xr:uid="{00000000-0004-0000-1100-000001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"/>
  <sheetViews>
    <sheetView workbookViewId="0">
      <selection activeCell="N3" sqref="N3"/>
    </sheetView>
  </sheetViews>
  <sheetFormatPr defaultColWidth="9.09765625" defaultRowHeight="10" x14ac:dyDescent="0.2"/>
  <cols>
    <col min="14" max="14" width="16.3984375" customWidth="1"/>
  </cols>
  <sheetData>
    <row r="1" spans="1:14" ht="30" customHeight="1" x14ac:dyDescent="0.2">
      <c r="A1" s="204" t="s">
        <v>401</v>
      </c>
      <c r="N1" s="205" t="s">
        <v>359</v>
      </c>
    </row>
    <row r="3" spans="1:14" ht="30" customHeight="1" x14ac:dyDescent="0.2">
      <c r="N3" s="205" t="s">
        <v>366</v>
      </c>
    </row>
  </sheetData>
  <hyperlinks>
    <hyperlink ref="N1" location="Contents!A1" display="Contents page" xr:uid="{00000000-0004-0000-1200-000000000000}"/>
    <hyperlink ref="N3" location="'Fig 8 source'!A1" display="Data source" xr:uid="{00000000-0004-0000-1200-000001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"/>
  <sheetViews>
    <sheetView zoomScale="130" zoomScaleNormal="130" workbookViewId="0"/>
  </sheetViews>
  <sheetFormatPr defaultColWidth="9" defaultRowHeight="10" x14ac:dyDescent="0.2"/>
  <cols>
    <col min="1" max="1" width="21.296875" style="6" customWidth="1"/>
    <col min="2" max="2" width="14.59765625" style="6" customWidth="1"/>
    <col min="3" max="3" width="15.69921875" style="6" customWidth="1"/>
    <col min="4" max="4" width="12.59765625" style="6" customWidth="1"/>
    <col min="5" max="5" width="9" style="6"/>
    <col min="6" max="6" width="13.8984375" style="6" customWidth="1"/>
    <col min="7" max="16384" width="9" style="6"/>
  </cols>
  <sheetData>
    <row r="1" spans="1:6" ht="30" customHeight="1" x14ac:dyDescent="0.25">
      <c r="A1" s="204" t="s">
        <v>135</v>
      </c>
      <c r="B1" s="64"/>
      <c r="C1" s="64"/>
      <c r="D1" s="64"/>
      <c r="F1" s="197" t="s">
        <v>359</v>
      </c>
    </row>
    <row r="2" spans="1:6" ht="22.5" customHeight="1" x14ac:dyDescent="0.25">
      <c r="A2" s="64" t="s">
        <v>12</v>
      </c>
      <c r="B2" s="73" t="s">
        <v>132</v>
      </c>
      <c r="C2" s="74" t="s">
        <v>136</v>
      </c>
      <c r="D2" s="74" t="s">
        <v>137</v>
      </c>
    </row>
    <row r="3" spans="1:6" ht="11.5" x14ac:dyDescent="0.25">
      <c r="A3" s="64" t="s">
        <v>15</v>
      </c>
      <c r="B3" s="68">
        <v>560</v>
      </c>
      <c r="C3" s="69">
        <v>4.5591588705650832E-2</v>
      </c>
      <c r="D3" s="69">
        <v>0.14556387789988534</v>
      </c>
      <c r="E3" s="75"/>
      <c r="F3" s="76"/>
    </row>
    <row r="4" spans="1:6" ht="11.5" x14ac:dyDescent="0.25">
      <c r="A4" s="64" t="s">
        <v>141</v>
      </c>
      <c r="B4" s="68">
        <v>445</v>
      </c>
      <c r="C4" s="69">
        <v>2.5888903602924618E-2</v>
      </c>
      <c r="D4" s="69">
        <v>5.2641952259569358E-2</v>
      </c>
      <c r="E4" s="75"/>
      <c r="F4" s="76"/>
    </row>
    <row r="5" spans="1:6" ht="11.5" x14ac:dyDescent="0.25">
      <c r="A5" s="64" t="s">
        <v>14</v>
      </c>
      <c r="B5" s="68">
        <v>550</v>
      </c>
      <c r="C5" s="69">
        <v>4.2965424881624692E-2</v>
      </c>
      <c r="D5" s="69">
        <v>0.13262954991420117</v>
      </c>
      <c r="E5" s="75"/>
      <c r="F5" s="75"/>
    </row>
    <row r="6" spans="1:6" ht="11.5" x14ac:dyDescent="0.25">
      <c r="A6" s="68"/>
      <c r="B6" s="64" t="s">
        <v>145</v>
      </c>
      <c r="C6" s="77"/>
      <c r="D6" s="77"/>
    </row>
  </sheetData>
  <phoneticPr fontId="0" type="noConversion"/>
  <hyperlinks>
    <hyperlink ref="F1" location="Contents!A1" display="Contents page" xr:uid="{00000000-0004-0000-0100-000000000000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I32"/>
  <sheetViews>
    <sheetView zoomScale="110" zoomScaleNormal="110" workbookViewId="0"/>
  </sheetViews>
  <sheetFormatPr defaultColWidth="9.09765625" defaultRowHeight="12.5" x14ac:dyDescent="0.25"/>
  <cols>
    <col min="1" max="1" width="24.59765625" style="91" customWidth="1"/>
    <col min="2" max="2" width="22" style="91" customWidth="1"/>
    <col min="3" max="7" width="12.69921875" style="91" customWidth="1"/>
    <col min="8" max="8" width="9.09765625" style="91"/>
    <col min="9" max="9" width="13.69921875" style="91" customWidth="1"/>
    <col min="10" max="16384" width="9.09765625" style="91"/>
  </cols>
  <sheetData>
    <row r="1" spans="1:9" ht="30" customHeight="1" x14ac:dyDescent="0.25">
      <c r="A1" s="204" t="s">
        <v>395</v>
      </c>
      <c r="C1" s="92"/>
      <c r="D1" s="92"/>
      <c r="E1" s="92"/>
      <c r="F1" s="92"/>
      <c r="I1" s="197" t="s">
        <v>359</v>
      </c>
    </row>
    <row r="2" spans="1:9" s="93" customFormat="1" ht="51" customHeight="1" x14ac:dyDescent="0.3">
      <c r="A2" s="119" t="s">
        <v>42</v>
      </c>
      <c r="B2" s="174"/>
      <c r="C2" s="152" t="s">
        <v>43</v>
      </c>
      <c r="D2" s="152" t="s">
        <v>44</v>
      </c>
      <c r="E2" s="152" t="s">
        <v>45</v>
      </c>
      <c r="F2" s="152" t="s">
        <v>46</v>
      </c>
      <c r="G2" s="149" t="s">
        <v>37</v>
      </c>
    </row>
    <row r="3" spans="1:9" s="94" customFormat="1" ht="15" customHeight="1" x14ac:dyDescent="0.25">
      <c r="A3" s="119" t="s">
        <v>47</v>
      </c>
      <c r="B3" s="119"/>
      <c r="C3" s="175" t="s">
        <v>48</v>
      </c>
      <c r="D3" s="175" t="s">
        <v>49</v>
      </c>
      <c r="E3" s="175" t="s">
        <v>50</v>
      </c>
      <c r="F3" s="175" t="s">
        <v>288</v>
      </c>
      <c r="G3" s="175" t="s">
        <v>41</v>
      </c>
    </row>
    <row r="4" spans="1:9" s="94" customFormat="1" ht="15" customHeight="1" x14ac:dyDescent="0.25">
      <c r="A4" s="119" t="s">
        <v>51</v>
      </c>
      <c r="B4" s="119"/>
      <c r="C4" s="176">
        <v>374.6</v>
      </c>
      <c r="D4" s="176">
        <v>693.7133151262517</v>
      </c>
      <c r="E4" s="176">
        <v>1032.0521144171339</v>
      </c>
      <c r="F4" s="176">
        <v>1279.129712998898</v>
      </c>
      <c r="G4" s="175" t="s">
        <v>41</v>
      </c>
    </row>
    <row r="5" spans="1:9" s="94" customFormat="1" ht="15" customHeight="1" x14ac:dyDescent="0.25">
      <c r="A5" s="119" t="s">
        <v>52</v>
      </c>
      <c r="B5" s="119"/>
      <c r="C5" s="176">
        <v>205</v>
      </c>
      <c r="D5" s="176">
        <v>320</v>
      </c>
      <c r="E5" s="176">
        <v>420</v>
      </c>
      <c r="F5" s="176">
        <v>510</v>
      </c>
      <c r="G5" s="175" t="s">
        <v>41</v>
      </c>
    </row>
    <row r="6" spans="1:9" s="94" customFormat="1" ht="20.149999999999999" customHeight="1" x14ac:dyDescent="0.25">
      <c r="A6" s="119" t="s">
        <v>53</v>
      </c>
      <c r="B6" s="119"/>
      <c r="C6" s="119"/>
      <c r="D6" s="119"/>
      <c r="E6" s="119"/>
      <c r="F6" s="119"/>
      <c r="G6" s="119"/>
    </row>
    <row r="7" spans="1:9" s="94" customFormat="1" ht="15" customHeight="1" x14ac:dyDescent="0.25">
      <c r="A7" s="119"/>
      <c r="B7" s="119" t="s">
        <v>60</v>
      </c>
      <c r="C7" s="177">
        <v>65</v>
      </c>
      <c r="D7" s="177">
        <v>274</v>
      </c>
      <c r="E7" s="177">
        <v>930</v>
      </c>
      <c r="F7" s="177">
        <v>1452</v>
      </c>
      <c r="G7" s="177">
        <v>2721</v>
      </c>
      <c r="I7" s="213"/>
    </row>
    <row r="8" spans="1:9" s="94" customFormat="1" ht="15" customHeight="1" x14ac:dyDescent="0.25">
      <c r="A8" s="119"/>
      <c r="B8" s="119" t="s">
        <v>141</v>
      </c>
      <c r="C8" s="177">
        <v>74</v>
      </c>
      <c r="D8" s="177">
        <v>459</v>
      </c>
      <c r="E8" s="177">
        <v>1626</v>
      </c>
      <c r="F8" s="177">
        <v>1287</v>
      </c>
      <c r="G8" s="177">
        <v>3446</v>
      </c>
      <c r="I8" s="213"/>
    </row>
    <row r="9" spans="1:9" s="94" customFormat="1" ht="15" customHeight="1" x14ac:dyDescent="0.25">
      <c r="A9" s="119"/>
      <c r="B9" s="119" t="s">
        <v>14</v>
      </c>
      <c r="C9" s="177">
        <v>139</v>
      </c>
      <c r="D9" s="177">
        <v>733</v>
      </c>
      <c r="E9" s="177">
        <v>2556</v>
      </c>
      <c r="F9" s="177">
        <v>2739</v>
      </c>
      <c r="G9" s="177">
        <v>6167</v>
      </c>
      <c r="I9" s="213"/>
    </row>
    <row r="10" spans="1:9" s="94" customFormat="1" ht="20.149999999999999" customHeight="1" x14ac:dyDescent="0.25">
      <c r="A10" s="119" t="s">
        <v>54</v>
      </c>
      <c r="B10" s="119"/>
      <c r="C10" s="177"/>
      <c r="D10" s="177"/>
      <c r="E10" s="177"/>
      <c r="F10" s="177"/>
      <c r="G10" s="177"/>
    </row>
    <row r="11" spans="1:9" s="94" customFormat="1" ht="15" customHeight="1" x14ac:dyDescent="0.25">
      <c r="A11" s="119"/>
      <c r="B11" s="119" t="s">
        <v>60</v>
      </c>
      <c r="C11" s="178">
        <v>8.0000000000000002E-3</v>
      </c>
      <c r="D11" s="178">
        <v>1.7999999999999999E-2</v>
      </c>
      <c r="E11" s="178">
        <v>7.6999999999999999E-2</v>
      </c>
      <c r="F11" s="178">
        <v>0.189</v>
      </c>
      <c r="G11" s="178">
        <v>6.3E-2</v>
      </c>
      <c r="I11" s="222"/>
    </row>
    <row r="12" spans="1:9" s="94" customFormat="1" ht="15" customHeight="1" x14ac:dyDescent="0.25">
      <c r="A12" s="119"/>
      <c r="B12" s="119" t="s">
        <v>141</v>
      </c>
      <c r="C12" s="178">
        <v>0.129</v>
      </c>
      <c r="D12" s="178">
        <v>0.23</v>
      </c>
      <c r="E12" s="178">
        <v>0.41399999999999998</v>
      </c>
      <c r="F12" s="178">
        <v>0.47299999999999998</v>
      </c>
      <c r="G12" s="178">
        <v>0.373</v>
      </c>
    </row>
    <row r="13" spans="1:9" s="94" customFormat="1" ht="15" customHeight="1" x14ac:dyDescent="0.25">
      <c r="A13" s="119"/>
      <c r="B13" s="119" t="s">
        <v>14</v>
      </c>
      <c r="C13" s="178">
        <v>1.6E-2</v>
      </c>
      <c r="D13" s="178">
        <v>4.2000000000000003E-2</v>
      </c>
      <c r="E13" s="178">
        <v>0.16</v>
      </c>
      <c r="F13" s="178">
        <v>0.26300000000000001</v>
      </c>
      <c r="G13" s="178">
        <v>0.11700000000000001</v>
      </c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phoneticPr fontId="0" type="noConversion"/>
  <hyperlinks>
    <hyperlink ref="I1" location="Contents!A1" display="Contents page" xr:uid="{00000000-0004-0000-1300-000000000000}"/>
  </hyperlinks>
  <pageMargins left="0.75" right="0.75" top="1" bottom="1" header="0.5" footer="0.5"/>
  <pageSetup paperSize="9" orientation="portrait" r:id="rId1"/>
  <headerFooter alignWithMargins="0">
    <oddFooter>&amp;C_x000D_&amp;1#&amp;"Arial Black"&amp;10&amp;K000000 OFFICIAL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FF9D-337B-4E87-9BF9-B740BD399CE0}">
  <dimension ref="A1:H13"/>
  <sheetViews>
    <sheetView zoomScale="120" zoomScaleNormal="120" workbookViewId="0"/>
  </sheetViews>
  <sheetFormatPr defaultColWidth="9.09765625" defaultRowHeight="12.5" x14ac:dyDescent="0.25"/>
  <cols>
    <col min="1" max="1" width="24.59765625" style="91" customWidth="1"/>
    <col min="2" max="2" width="22" style="91" customWidth="1"/>
    <col min="3" max="3" width="16.3984375" style="91" customWidth="1"/>
    <col min="4" max="4" width="14.3984375" style="91" customWidth="1"/>
    <col min="5" max="7" width="9.09765625" style="91"/>
    <col min="8" max="8" width="14.3984375" style="91" customWidth="1"/>
    <col min="9" max="16384" width="9.09765625" style="91"/>
  </cols>
  <sheetData>
    <row r="1" spans="1:8" ht="30" customHeight="1" x14ac:dyDescent="0.25">
      <c r="A1" s="204" t="s">
        <v>429</v>
      </c>
      <c r="H1" s="197" t="s">
        <v>359</v>
      </c>
    </row>
    <row r="2" spans="1:8" s="93" customFormat="1" ht="51" customHeight="1" x14ac:dyDescent="0.3">
      <c r="A2" s="119" t="s">
        <v>42</v>
      </c>
      <c r="B2" s="174"/>
      <c r="C2" s="206" t="s">
        <v>422</v>
      </c>
      <c r="D2" s="206" t="s">
        <v>420</v>
      </c>
      <c r="H2"/>
    </row>
    <row r="3" spans="1:8" s="94" customFormat="1" ht="15" customHeight="1" x14ac:dyDescent="0.25">
      <c r="A3" s="119" t="s">
        <v>47</v>
      </c>
      <c r="B3" s="119"/>
      <c r="C3" s="94" t="s">
        <v>421</v>
      </c>
      <c r="D3" s="94" t="s">
        <v>421</v>
      </c>
      <c r="H3"/>
    </row>
    <row r="4" spans="1:8" s="94" customFormat="1" ht="15" customHeight="1" x14ac:dyDescent="0.25">
      <c r="A4" s="119" t="s">
        <v>51</v>
      </c>
      <c r="B4" s="119"/>
      <c r="C4" s="176">
        <v>501.25</v>
      </c>
      <c r="D4" s="176">
        <v>755.7</v>
      </c>
      <c r="H4"/>
    </row>
    <row r="5" spans="1:8" s="94" customFormat="1" ht="15" customHeight="1" x14ac:dyDescent="0.25">
      <c r="A5" s="119" t="s">
        <v>52</v>
      </c>
      <c r="B5" s="119"/>
      <c r="C5" s="176">
        <v>245</v>
      </c>
      <c r="D5" s="176">
        <v>315</v>
      </c>
      <c r="H5"/>
    </row>
    <row r="6" spans="1:8" s="94" customFormat="1" ht="20.149999999999999" customHeight="1" x14ac:dyDescent="0.25">
      <c r="A6" s="119" t="s">
        <v>53</v>
      </c>
      <c r="B6" s="119"/>
      <c r="H6"/>
    </row>
    <row r="7" spans="1:8" s="94" customFormat="1" ht="15" customHeight="1" x14ac:dyDescent="0.25">
      <c r="A7" s="119"/>
      <c r="B7" s="119" t="s">
        <v>60</v>
      </c>
      <c r="C7" s="177">
        <v>254</v>
      </c>
      <c r="D7" s="177">
        <v>775</v>
      </c>
      <c r="H7"/>
    </row>
    <row r="8" spans="1:8" s="94" customFormat="1" ht="15" customHeight="1" x14ac:dyDescent="0.25">
      <c r="A8" s="119"/>
      <c r="B8" s="119" t="s">
        <v>141</v>
      </c>
      <c r="C8" s="177">
        <v>227</v>
      </c>
      <c r="D8" s="177">
        <v>749</v>
      </c>
      <c r="H8"/>
    </row>
    <row r="9" spans="1:8" s="94" customFormat="1" ht="15" customHeight="1" x14ac:dyDescent="0.25">
      <c r="A9" s="119"/>
      <c r="B9" s="119" t="s">
        <v>14</v>
      </c>
      <c r="C9" s="177">
        <v>481</v>
      </c>
      <c r="D9" s="177">
        <v>1524</v>
      </c>
      <c r="H9"/>
    </row>
    <row r="10" spans="1:8" s="94" customFormat="1" ht="20.149999999999999" customHeight="1" x14ac:dyDescent="0.25">
      <c r="A10" s="119" t="s">
        <v>54</v>
      </c>
      <c r="B10" s="119"/>
      <c r="H10"/>
    </row>
    <row r="11" spans="1:8" s="94" customFormat="1" ht="15" customHeight="1" x14ac:dyDescent="0.25">
      <c r="A11" s="119"/>
      <c r="B11" s="119" t="s">
        <v>60</v>
      </c>
      <c r="C11" s="178">
        <v>1.0999999999999999E-2</v>
      </c>
      <c r="D11" s="178">
        <v>3.3000000000000002E-2</v>
      </c>
    </row>
    <row r="12" spans="1:8" s="94" customFormat="1" ht="15" customHeight="1" x14ac:dyDescent="0.25">
      <c r="A12" s="119"/>
      <c r="B12" s="119" t="s">
        <v>141</v>
      </c>
      <c r="C12" s="178">
        <v>8.7999999999999995E-2</v>
      </c>
      <c r="D12" s="178">
        <v>0.29099999999999998</v>
      </c>
    </row>
    <row r="13" spans="1:8" s="94" customFormat="1" ht="15" customHeight="1" x14ac:dyDescent="0.25">
      <c r="A13" s="119"/>
      <c r="B13" s="119" t="s">
        <v>14</v>
      </c>
      <c r="C13" s="178">
        <v>1.7999999999999999E-2</v>
      </c>
      <c r="D13" s="178">
        <v>5.8000000000000003E-2</v>
      </c>
    </row>
  </sheetData>
  <hyperlinks>
    <hyperlink ref="H1" location="Contents!A1" display="Contents page" xr:uid="{DA82E5AA-5F81-4638-AAEB-4A4C10F49779}"/>
  </hyperlinks>
  <pageMargins left="0.75" right="0.75" top="1" bottom="1" header="0.5" footer="0.5"/>
  <pageSetup paperSize="9" orientation="portrait" r:id="rId1"/>
  <headerFooter alignWithMargins="0">
    <oddFooter>&amp;C_x000D_&amp;1#&amp;"Arial Black"&amp;10&amp;K000000 OFFICIAL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0"/>
  <sheetViews>
    <sheetView zoomScale="110" zoomScaleNormal="110" workbookViewId="0"/>
  </sheetViews>
  <sheetFormatPr defaultColWidth="24.69921875" defaultRowHeight="12.5" x14ac:dyDescent="0.25"/>
  <cols>
    <col min="1" max="1" width="28.59765625" style="119" customWidth="1"/>
    <col min="2" max="11" width="10.69921875" style="119" customWidth="1"/>
    <col min="12" max="12" width="6.3984375" style="119" customWidth="1"/>
    <col min="13" max="13" width="15.69921875" style="119" customWidth="1"/>
    <col min="14" max="16384" width="24.69921875" style="119"/>
  </cols>
  <sheetData>
    <row r="1" spans="1:13" ht="30" customHeight="1" x14ac:dyDescent="0.3">
      <c r="A1" s="204" t="s">
        <v>428</v>
      </c>
      <c r="B1" s="15"/>
      <c r="C1" s="15"/>
      <c r="D1" s="15"/>
      <c r="E1" s="15"/>
      <c r="F1" s="15"/>
      <c r="G1" s="16"/>
      <c r="H1" s="16"/>
      <c r="I1" s="16"/>
      <c r="J1" s="16"/>
      <c r="K1" s="16"/>
      <c r="M1" s="197" t="s">
        <v>359</v>
      </c>
    </row>
    <row r="2" spans="1:13" ht="20.149999999999999" customHeight="1" x14ac:dyDescent="0.3">
      <c r="A2" s="20"/>
      <c r="B2" s="238" t="s">
        <v>55</v>
      </c>
      <c r="C2" s="238"/>
      <c r="D2" s="239" t="s">
        <v>56</v>
      </c>
      <c r="E2" s="239"/>
      <c r="F2" s="238" t="s">
        <v>57</v>
      </c>
      <c r="G2" s="238"/>
      <c r="H2" s="239" t="s">
        <v>62</v>
      </c>
      <c r="I2" s="239"/>
      <c r="J2" s="240" t="s">
        <v>37</v>
      </c>
      <c r="K2" s="240"/>
    </row>
    <row r="3" spans="1:13" ht="20.149999999999999" customHeight="1" x14ac:dyDescent="0.3">
      <c r="A3" s="21" t="s">
        <v>30</v>
      </c>
      <c r="B3" s="95" t="s">
        <v>58</v>
      </c>
      <c r="C3" s="95" t="s">
        <v>59</v>
      </c>
      <c r="D3" s="21" t="s">
        <v>58</v>
      </c>
      <c r="E3" s="21" t="s">
        <v>59</v>
      </c>
      <c r="F3" s="95" t="s">
        <v>58</v>
      </c>
      <c r="G3" s="95" t="s">
        <v>59</v>
      </c>
      <c r="H3" s="21" t="s">
        <v>58</v>
      </c>
      <c r="I3" s="21" t="s">
        <v>59</v>
      </c>
      <c r="J3" s="95" t="s">
        <v>58</v>
      </c>
      <c r="K3" s="95" t="s">
        <v>59</v>
      </c>
    </row>
    <row r="4" spans="1:13" ht="20.149999999999999" customHeight="1" x14ac:dyDescent="0.25">
      <c r="A4" s="17" t="s">
        <v>16</v>
      </c>
      <c r="B4" s="120">
        <v>21</v>
      </c>
      <c r="C4" s="121">
        <v>4.0000000000000001E-3</v>
      </c>
      <c r="D4" s="122">
        <v>95</v>
      </c>
      <c r="E4" s="123">
        <v>1.4E-2</v>
      </c>
      <c r="F4" s="120">
        <v>13</v>
      </c>
      <c r="G4" s="121">
        <v>0.01</v>
      </c>
      <c r="H4" s="122">
        <v>8</v>
      </c>
      <c r="I4" s="123">
        <v>3.6999999999999998E-2</v>
      </c>
      <c r="J4" s="120">
        <v>137</v>
      </c>
      <c r="K4" s="121">
        <v>0.01</v>
      </c>
    </row>
    <row r="5" spans="1:13" ht="20.149999999999999" customHeight="1" x14ac:dyDescent="0.25">
      <c r="A5" s="17" t="s">
        <v>17</v>
      </c>
      <c r="B5" s="120">
        <v>7</v>
      </c>
      <c r="C5" s="121">
        <v>0.01</v>
      </c>
      <c r="D5" s="122">
        <v>21</v>
      </c>
      <c r="E5" s="123">
        <v>1.0999999999999999E-2</v>
      </c>
      <c r="F5" s="120">
        <v>41</v>
      </c>
      <c r="G5" s="121">
        <v>2.5000000000000001E-2</v>
      </c>
      <c r="H5" s="122">
        <v>23</v>
      </c>
      <c r="I5" s="123">
        <v>1.9E-2</v>
      </c>
      <c r="J5" s="120">
        <v>92</v>
      </c>
      <c r="K5" s="121">
        <v>1.7000000000000001E-2</v>
      </c>
    </row>
    <row r="6" spans="1:13" ht="20.149999999999999" customHeight="1" x14ac:dyDescent="0.25">
      <c r="A6" s="17" t="s">
        <v>18</v>
      </c>
      <c r="B6" s="120">
        <v>4</v>
      </c>
      <c r="C6" s="121">
        <v>6.0000000000000001E-3</v>
      </c>
      <c r="D6" s="122">
        <v>12</v>
      </c>
      <c r="E6" s="123">
        <v>8.0000000000000002E-3</v>
      </c>
      <c r="F6" s="120">
        <v>9</v>
      </c>
      <c r="G6" s="121">
        <v>0.01</v>
      </c>
      <c r="H6" s="122">
        <v>11</v>
      </c>
      <c r="I6" s="123">
        <v>2.4E-2</v>
      </c>
      <c r="J6" s="120">
        <v>36</v>
      </c>
      <c r="K6" s="121">
        <v>0.01</v>
      </c>
    </row>
    <row r="7" spans="1:13" ht="20.149999999999999" customHeight="1" x14ac:dyDescent="0.25">
      <c r="A7" s="17" t="s">
        <v>19</v>
      </c>
      <c r="B7" s="120">
        <v>8</v>
      </c>
      <c r="C7" s="121">
        <v>2.1000000000000001E-2</v>
      </c>
      <c r="D7" s="122">
        <v>58</v>
      </c>
      <c r="E7" s="123">
        <v>4.4999999999999998E-2</v>
      </c>
      <c r="F7" s="120">
        <v>612</v>
      </c>
      <c r="G7" s="121">
        <v>0.22500000000000001</v>
      </c>
      <c r="H7" s="122">
        <v>1111</v>
      </c>
      <c r="I7" s="123">
        <v>0.42799999999999999</v>
      </c>
      <c r="J7" s="120">
        <v>1789</v>
      </c>
      <c r="K7" s="121">
        <v>0.25700000000000001</v>
      </c>
    </row>
    <row r="8" spans="1:13" ht="20.149999999999999" customHeight="1" x14ac:dyDescent="0.25">
      <c r="A8" s="17" t="s">
        <v>20</v>
      </c>
      <c r="B8" s="120">
        <v>6</v>
      </c>
      <c r="C8" s="121">
        <v>1.0999999999999999E-2</v>
      </c>
      <c r="D8" s="122">
        <v>22</v>
      </c>
      <c r="E8" s="123">
        <v>1.6E-2</v>
      </c>
      <c r="F8" s="120">
        <v>87</v>
      </c>
      <c r="G8" s="121">
        <v>6.7000000000000004E-2</v>
      </c>
      <c r="H8" s="122">
        <v>106</v>
      </c>
      <c r="I8" s="123">
        <v>0.158</v>
      </c>
      <c r="J8" s="120">
        <v>221</v>
      </c>
      <c r="K8" s="121">
        <v>5.7000000000000002E-2</v>
      </c>
    </row>
    <row r="9" spans="1:13" ht="20.149999999999999" customHeight="1" x14ac:dyDescent="0.25">
      <c r="A9" s="17" t="s">
        <v>21</v>
      </c>
      <c r="B9" s="120">
        <v>13</v>
      </c>
      <c r="C9" s="121">
        <v>2.9000000000000001E-2</v>
      </c>
      <c r="D9" s="122">
        <v>41</v>
      </c>
      <c r="E9" s="123">
        <v>3.5000000000000003E-2</v>
      </c>
      <c r="F9" s="120">
        <v>69</v>
      </c>
      <c r="G9" s="121">
        <v>5.3999999999999999E-2</v>
      </c>
      <c r="H9" s="122">
        <v>83</v>
      </c>
      <c r="I9" s="123">
        <v>0.125</v>
      </c>
      <c r="J9" s="120">
        <v>206</v>
      </c>
      <c r="K9" s="121">
        <v>5.8000000000000003E-2</v>
      </c>
    </row>
    <row r="10" spans="1:13" ht="20.149999999999999" customHeight="1" x14ac:dyDescent="0.25">
      <c r="A10" s="17" t="s">
        <v>22</v>
      </c>
      <c r="B10" s="120">
        <v>1</v>
      </c>
      <c r="C10" s="121">
        <v>1.9E-2</v>
      </c>
      <c r="D10" s="122">
        <v>7</v>
      </c>
      <c r="E10" s="123">
        <v>1.6E-2</v>
      </c>
      <c r="F10" s="120">
        <v>20</v>
      </c>
      <c r="G10" s="121">
        <v>2.7E-2</v>
      </c>
      <c r="H10" s="122">
        <v>13</v>
      </c>
      <c r="I10" s="123">
        <v>3.6999999999999998E-2</v>
      </c>
      <c r="J10" s="120">
        <v>41</v>
      </c>
      <c r="K10" s="121">
        <v>2.5999999999999999E-2</v>
      </c>
    </row>
    <row r="11" spans="1:13" ht="20.149999999999999" customHeight="1" x14ac:dyDescent="0.25">
      <c r="A11" s="17" t="s">
        <v>23</v>
      </c>
      <c r="B11" s="120">
        <v>3</v>
      </c>
      <c r="C11" s="121">
        <v>2.4E-2</v>
      </c>
      <c r="D11" s="122">
        <v>10</v>
      </c>
      <c r="E11" s="123">
        <v>1.7000000000000001E-2</v>
      </c>
      <c r="F11" s="120">
        <v>59</v>
      </c>
      <c r="G11" s="121">
        <v>0.04</v>
      </c>
      <c r="H11" s="122">
        <v>83</v>
      </c>
      <c r="I11" s="123">
        <v>7.0000000000000007E-2</v>
      </c>
      <c r="J11" s="120">
        <v>155</v>
      </c>
      <c r="K11" s="121">
        <v>4.5999999999999999E-2</v>
      </c>
    </row>
    <row r="12" spans="1:13" ht="20.149999999999999" customHeight="1" x14ac:dyDescent="0.25">
      <c r="A12" s="17" t="s">
        <v>24</v>
      </c>
      <c r="B12" s="120">
        <v>2</v>
      </c>
      <c r="C12" s="121">
        <v>3.3000000000000002E-2</v>
      </c>
      <c r="D12" s="122">
        <v>8</v>
      </c>
      <c r="E12" s="123">
        <v>2.3E-2</v>
      </c>
      <c r="F12" s="120">
        <v>20</v>
      </c>
      <c r="G12" s="121">
        <v>2.5999999999999999E-2</v>
      </c>
      <c r="H12" s="122">
        <v>14</v>
      </c>
      <c r="I12" s="123">
        <v>4.2000000000000003E-2</v>
      </c>
      <c r="J12" s="120">
        <v>44</v>
      </c>
      <c r="K12" s="121">
        <v>2.9000000000000001E-2</v>
      </c>
    </row>
    <row r="13" spans="1:13" s="124" customFormat="1" ht="30" customHeight="1" x14ac:dyDescent="0.2">
      <c r="A13" s="19" t="s">
        <v>60</v>
      </c>
      <c r="B13" s="120">
        <v>65</v>
      </c>
      <c r="C13" s="121">
        <v>8.0000000000000002E-3</v>
      </c>
      <c r="D13" s="122">
        <v>274</v>
      </c>
      <c r="E13" s="123">
        <v>1.7999999999999999E-2</v>
      </c>
      <c r="F13" s="120">
        <v>930</v>
      </c>
      <c r="G13" s="121">
        <v>7.6999999999999999E-2</v>
      </c>
      <c r="H13" s="122">
        <v>1452</v>
      </c>
      <c r="I13" s="123">
        <v>0.189</v>
      </c>
      <c r="J13" s="120">
        <v>2721</v>
      </c>
      <c r="K13" s="121">
        <v>6.3E-2</v>
      </c>
    </row>
    <row r="14" spans="1:13" ht="20.149999999999999" customHeight="1" x14ac:dyDescent="0.25">
      <c r="A14" s="17" t="s">
        <v>25</v>
      </c>
      <c r="B14" s="120">
        <v>8</v>
      </c>
      <c r="C14" s="121">
        <v>4.2000000000000003E-2</v>
      </c>
      <c r="D14" s="122">
        <v>49</v>
      </c>
      <c r="E14" s="123">
        <v>8.2000000000000003E-2</v>
      </c>
      <c r="F14" s="120">
        <v>291</v>
      </c>
      <c r="G14" s="121">
        <v>0.24099999999999999</v>
      </c>
      <c r="H14" s="122">
        <v>299</v>
      </c>
      <c r="I14" s="123">
        <v>0.317</v>
      </c>
      <c r="J14" s="120">
        <v>647</v>
      </c>
      <c r="K14" s="121">
        <v>0.221</v>
      </c>
    </row>
    <row r="15" spans="1:13" ht="20.149999999999999" customHeight="1" x14ac:dyDescent="0.25">
      <c r="A15" s="17" t="s">
        <v>26</v>
      </c>
      <c r="B15" s="120">
        <v>7</v>
      </c>
      <c r="C15" s="121">
        <v>7.3999999999999996E-2</v>
      </c>
      <c r="D15" s="122">
        <v>110</v>
      </c>
      <c r="E15" s="123">
        <v>0.31</v>
      </c>
      <c r="F15" s="120">
        <v>334</v>
      </c>
      <c r="G15" s="121">
        <v>0.498</v>
      </c>
      <c r="H15" s="122">
        <v>150</v>
      </c>
      <c r="I15" s="123">
        <v>0.41299999999999998</v>
      </c>
      <c r="J15" s="120">
        <v>601</v>
      </c>
      <c r="K15" s="121">
        <v>0.40500000000000003</v>
      </c>
    </row>
    <row r="16" spans="1:13" ht="20.149999999999999" customHeight="1" x14ac:dyDescent="0.25">
      <c r="A16" s="17" t="s">
        <v>27</v>
      </c>
      <c r="B16" s="120">
        <v>21</v>
      </c>
      <c r="C16" s="121">
        <v>0.186</v>
      </c>
      <c r="D16" s="122">
        <v>124</v>
      </c>
      <c r="E16" s="123">
        <v>0.29699999999999999</v>
      </c>
      <c r="F16" s="120">
        <v>313</v>
      </c>
      <c r="G16" s="121">
        <v>0.40500000000000003</v>
      </c>
      <c r="H16" s="122">
        <v>279</v>
      </c>
      <c r="I16" s="123">
        <v>0.505</v>
      </c>
      <c r="J16" s="120">
        <v>737</v>
      </c>
      <c r="K16" s="121">
        <v>0.39700000000000002</v>
      </c>
    </row>
    <row r="17" spans="1:11" ht="20.149999999999999" customHeight="1" x14ac:dyDescent="0.25">
      <c r="A17" s="17" t="s">
        <v>28</v>
      </c>
      <c r="B17" s="120">
        <v>28</v>
      </c>
      <c r="C17" s="121">
        <v>0.29199999999999998</v>
      </c>
      <c r="D17" s="122">
        <v>95</v>
      </c>
      <c r="E17" s="123">
        <v>0.26300000000000001</v>
      </c>
      <c r="F17" s="120">
        <v>236</v>
      </c>
      <c r="G17" s="121">
        <v>0.376</v>
      </c>
      <c r="H17" s="122">
        <v>127</v>
      </c>
      <c r="I17" s="123">
        <v>0.375</v>
      </c>
      <c r="J17" s="120">
        <v>486</v>
      </c>
      <c r="K17" s="121">
        <v>0.34100000000000003</v>
      </c>
    </row>
    <row r="18" spans="1:11" ht="20.149999999999999" customHeight="1" x14ac:dyDescent="0.25">
      <c r="A18" s="17" t="s">
        <v>29</v>
      </c>
      <c r="B18" s="120">
        <v>10</v>
      </c>
      <c r="C18" s="121">
        <v>0.122</v>
      </c>
      <c r="D18" s="122">
        <v>81</v>
      </c>
      <c r="E18" s="123">
        <v>0.29899999999999999</v>
      </c>
      <c r="F18" s="120">
        <v>452</v>
      </c>
      <c r="G18" s="121">
        <v>0.69299999999999995</v>
      </c>
      <c r="H18" s="122">
        <v>432</v>
      </c>
      <c r="I18" s="123">
        <v>0.82299999999999995</v>
      </c>
      <c r="J18" s="120">
        <v>975</v>
      </c>
      <c r="K18" s="121">
        <v>0.63700000000000001</v>
      </c>
    </row>
    <row r="19" spans="1:11" s="125" customFormat="1" ht="30" customHeight="1" x14ac:dyDescent="0.2">
      <c r="A19" s="18" t="s">
        <v>141</v>
      </c>
      <c r="B19" s="120">
        <v>74</v>
      </c>
      <c r="C19" s="121">
        <v>0.129</v>
      </c>
      <c r="D19" s="122">
        <v>459</v>
      </c>
      <c r="E19" s="123">
        <v>0.23</v>
      </c>
      <c r="F19" s="120">
        <v>1626</v>
      </c>
      <c r="G19" s="121">
        <v>0.41399999999999998</v>
      </c>
      <c r="H19" s="122">
        <v>1287</v>
      </c>
      <c r="I19" s="123">
        <v>0.47299999999999998</v>
      </c>
      <c r="J19" s="120">
        <v>3446</v>
      </c>
      <c r="K19" s="121">
        <v>0.373</v>
      </c>
    </row>
    <row r="20" spans="1:11" s="125" customFormat="1" ht="30" customHeight="1" x14ac:dyDescent="0.2">
      <c r="A20" s="18" t="s">
        <v>14</v>
      </c>
      <c r="B20" s="120">
        <v>139</v>
      </c>
      <c r="C20" s="121">
        <v>1.6E-2</v>
      </c>
      <c r="D20" s="122">
        <v>733</v>
      </c>
      <c r="E20" s="123">
        <v>4.2000000000000003E-2</v>
      </c>
      <c r="F20" s="120">
        <v>2556</v>
      </c>
      <c r="G20" s="121">
        <v>0.16</v>
      </c>
      <c r="H20" s="122">
        <v>2739</v>
      </c>
      <c r="I20" s="123">
        <v>0.26300000000000001</v>
      </c>
      <c r="J20" s="120">
        <v>6167</v>
      </c>
      <c r="K20" s="121">
        <v>0.11700000000000001</v>
      </c>
    </row>
  </sheetData>
  <mergeCells count="5">
    <mergeCell ref="B2:C2"/>
    <mergeCell ref="D2:E2"/>
    <mergeCell ref="F2:G2"/>
    <mergeCell ref="H2:I2"/>
    <mergeCell ref="J2:K2"/>
  </mergeCells>
  <hyperlinks>
    <hyperlink ref="M1" location="Contents!A1" display="Contents page" xr:uid="{00000000-0004-0000-1600-000000000000}"/>
  </hyperlinks>
  <pageMargins left="0.7" right="0.7" top="0.75" bottom="0.75" header="0.3" footer="0.3"/>
  <headerFooter>
    <oddFooter>&amp;C_x000D_&amp;1#&amp;"Arial Black"&amp;10&amp;K000000 OFFICIAL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7"/>
  <sheetViews>
    <sheetView zoomScaleNormal="100" workbookViewId="0"/>
  </sheetViews>
  <sheetFormatPr defaultRowHeight="10" x14ac:dyDescent="0.2"/>
  <cols>
    <col min="14" max="14" width="18.296875" customWidth="1"/>
  </cols>
  <sheetData>
    <row r="1" spans="1:14" ht="30" customHeight="1" x14ac:dyDescent="0.2">
      <c r="A1" s="204" t="s">
        <v>405</v>
      </c>
      <c r="B1" s="146"/>
      <c r="N1" s="205" t="s">
        <v>359</v>
      </c>
    </row>
    <row r="2" spans="1:14" ht="20.149999999999999" customHeight="1" x14ac:dyDescent="0.25">
      <c r="B2" s="11"/>
    </row>
    <row r="3" spans="1:14" ht="20.149999999999999" customHeight="1" x14ac:dyDescent="0.2"/>
    <row r="4" spans="1:14" ht="20.149999999999999" customHeight="1" x14ac:dyDescent="0.2"/>
    <row r="5" spans="1:14" ht="20.149999999999999" customHeight="1" x14ac:dyDescent="0.2"/>
    <row r="6" spans="1:14" ht="20.149999999999999" customHeight="1" x14ac:dyDescent="0.2"/>
    <row r="7" spans="1:14" ht="20.149999999999999" customHeight="1" x14ac:dyDescent="0.2"/>
    <row r="8" spans="1:14" ht="20.149999999999999" customHeight="1" x14ac:dyDescent="0.2"/>
    <row r="9" spans="1:14" ht="20.149999999999999" customHeight="1" x14ac:dyDescent="0.2"/>
    <row r="10" spans="1:14" ht="20.149999999999999" customHeight="1" x14ac:dyDescent="0.2"/>
    <row r="11" spans="1:14" ht="20.149999999999999" customHeight="1" x14ac:dyDescent="0.2"/>
    <row r="12" spans="1:14" ht="20.149999999999999" customHeight="1" x14ac:dyDescent="0.2"/>
    <row r="13" spans="1:14" ht="20.149999999999999" customHeight="1" x14ac:dyDescent="0.2"/>
    <row r="14" spans="1:14" ht="20.149999999999999" customHeight="1" x14ac:dyDescent="0.2"/>
    <row r="15" spans="1:14" ht="20.149999999999999" customHeight="1" x14ac:dyDescent="0.2"/>
    <row r="16" spans="1:14" ht="20.149999999999999" customHeight="1" x14ac:dyDescent="0.2"/>
    <row r="17" spans="12:12" ht="20.149999999999999" customHeight="1" x14ac:dyDescent="0.2"/>
    <row r="18" spans="12:12" ht="20.149999999999999" customHeight="1" x14ac:dyDescent="0.35">
      <c r="L18" s="58"/>
    </row>
    <row r="19" spans="12:12" ht="20.149999999999999" customHeight="1" x14ac:dyDescent="0.2"/>
    <row r="20" spans="12:12" ht="20.149999999999999" customHeight="1" x14ac:dyDescent="0.2"/>
    <row r="21" spans="12:12" ht="20.149999999999999" customHeight="1" x14ac:dyDescent="0.2"/>
    <row r="22" spans="12:12" ht="20.149999999999999" customHeight="1" x14ac:dyDescent="0.2"/>
    <row r="23" spans="12:12" ht="20.149999999999999" customHeight="1" x14ac:dyDescent="0.2"/>
    <row r="24" spans="12:12" ht="20.149999999999999" customHeight="1" x14ac:dyDescent="0.2"/>
    <row r="25" spans="12:12" ht="20.149999999999999" customHeight="1" x14ac:dyDescent="0.2"/>
    <row r="26" spans="12:12" ht="20.149999999999999" customHeight="1" x14ac:dyDescent="0.2"/>
    <row r="27" spans="12:12" ht="20.149999999999999" customHeight="1" x14ac:dyDescent="0.2"/>
  </sheetData>
  <hyperlinks>
    <hyperlink ref="N1" location="Contents!A1" display="Contents page" xr:uid="{00000000-0004-0000-1400-000000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"/>
  <sheetViews>
    <sheetView zoomScaleNormal="100" workbookViewId="0"/>
  </sheetViews>
  <sheetFormatPr defaultRowHeight="10" x14ac:dyDescent="0.2"/>
  <cols>
    <col min="14" max="14" width="16.296875" customWidth="1"/>
  </cols>
  <sheetData>
    <row r="1" spans="1:14" ht="30" customHeight="1" x14ac:dyDescent="0.2">
      <c r="A1" s="204" t="s">
        <v>406</v>
      </c>
      <c r="N1" s="205" t="s">
        <v>359</v>
      </c>
    </row>
  </sheetData>
  <hyperlinks>
    <hyperlink ref="N1" location="Contents!A1" display="Contents page" xr:uid="{00000000-0004-0000-1500-000000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S162"/>
  <sheetViews>
    <sheetView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" defaultRowHeight="12.5" outlineLevelCol="1" x14ac:dyDescent="0.25"/>
  <cols>
    <col min="1" max="1" width="19" style="6" bestFit="1" customWidth="1"/>
    <col min="2" max="2" width="28.296875" style="6" bestFit="1" customWidth="1"/>
    <col min="3" max="4" width="8.69921875" style="6" customWidth="1"/>
    <col min="5" max="5" width="8.69921875" style="117" customWidth="1"/>
    <col min="6" max="7" width="10.69921875" style="117" customWidth="1"/>
    <col min="8" max="9" width="8.69921875" style="117" customWidth="1"/>
    <col min="10" max="11" width="8.69921875" style="6" customWidth="1"/>
    <col min="12" max="12" width="8.69921875" style="117" customWidth="1"/>
    <col min="13" max="14" width="10.69921875" style="117" customWidth="1"/>
    <col min="15" max="16" width="8.69921875" style="117" customWidth="1"/>
    <col min="17" max="18" width="8.69921875" style="6" customWidth="1" outlineLevel="1"/>
    <col min="19" max="23" width="8.69921875" style="117" customWidth="1" outlineLevel="1"/>
    <col min="24" max="25" width="8.69921875" style="6" customWidth="1"/>
    <col min="26" max="26" width="8.69921875" style="117" customWidth="1"/>
    <col min="27" max="28" width="10.69921875" style="117" customWidth="1"/>
    <col min="29" max="30" width="8.69921875" style="117" customWidth="1"/>
    <col min="31" max="32" width="8.69921875" style="6" customWidth="1"/>
    <col min="33" max="33" width="8.69921875" style="117" customWidth="1"/>
    <col min="34" max="35" width="10.69921875" style="117" customWidth="1"/>
    <col min="36" max="36" width="8.69921875" style="117" customWidth="1"/>
    <col min="37" max="37" width="10.8984375" style="117" customWidth="1" collapsed="1"/>
    <col min="38" max="39" width="8.69921875" style="6" customWidth="1" outlineLevel="1"/>
    <col min="40" max="40" width="8.69921875" style="117" customWidth="1" outlineLevel="1"/>
    <col min="41" max="42" width="10.69921875" style="117" customWidth="1" outlineLevel="1"/>
    <col min="43" max="43" width="8.69921875" style="117" customWidth="1" outlineLevel="1"/>
    <col min="44" max="44" width="8.69921875" style="117" customWidth="1" outlineLevel="1" collapsed="1"/>
    <col min="45" max="45" width="9.8984375" style="6" customWidth="1"/>
    <col min="46" max="16384" width="8" style="6"/>
  </cols>
  <sheetData>
    <row r="1" spans="1:45" ht="30" customHeight="1" x14ac:dyDescent="0.25">
      <c r="A1" s="204" t="s">
        <v>427</v>
      </c>
      <c r="K1" s="97" t="s">
        <v>359</v>
      </c>
      <c r="L1" s="118"/>
    </row>
    <row r="2" spans="1:45" s="23" customFormat="1" ht="10.5" x14ac:dyDescent="0.25">
      <c r="A2" s="224"/>
      <c r="B2" s="225"/>
      <c r="C2" s="226" t="s">
        <v>31</v>
      </c>
      <c r="D2" s="227"/>
      <c r="E2" s="60"/>
      <c r="F2" s="60"/>
      <c r="G2" s="60"/>
      <c r="H2" s="60"/>
      <c r="I2" s="60"/>
      <c r="J2" s="226" t="s">
        <v>32</v>
      </c>
      <c r="K2" s="227"/>
      <c r="L2" s="60"/>
      <c r="M2" s="60"/>
      <c r="N2" s="60"/>
      <c r="O2" s="60"/>
      <c r="P2" s="60"/>
      <c r="Q2" s="226" t="s">
        <v>33</v>
      </c>
      <c r="R2" s="227"/>
      <c r="S2" s="60"/>
      <c r="T2" s="60"/>
      <c r="U2" s="60"/>
      <c r="V2" s="60"/>
      <c r="W2" s="60"/>
      <c r="X2" s="226" t="s">
        <v>34</v>
      </c>
      <c r="Y2" s="227"/>
      <c r="Z2" s="60"/>
      <c r="AA2" s="60"/>
      <c r="AB2" s="60"/>
      <c r="AC2" s="60"/>
      <c r="AD2" s="60"/>
      <c r="AE2" s="226" t="s">
        <v>35</v>
      </c>
      <c r="AF2" s="227"/>
      <c r="AG2" s="60"/>
      <c r="AH2" s="60"/>
      <c r="AI2" s="60"/>
      <c r="AJ2" s="60"/>
      <c r="AK2" s="60"/>
      <c r="AL2" s="226" t="s">
        <v>36</v>
      </c>
      <c r="AM2" s="227"/>
      <c r="AN2" s="60"/>
      <c r="AO2" s="60"/>
      <c r="AP2" s="60"/>
      <c r="AQ2" s="60"/>
      <c r="AR2" s="60"/>
    </row>
    <row r="3" spans="1:45" s="23" customFormat="1" ht="10.5" x14ac:dyDescent="0.25">
      <c r="B3" s="28" t="s">
        <v>38</v>
      </c>
      <c r="C3" s="23" t="s">
        <v>39</v>
      </c>
      <c r="D3" s="23" t="s">
        <v>13</v>
      </c>
      <c r="E3" s="61" t="s">
        <v>40</v>
      </c>
      <c r="F3" s="61" t="s">
        <v>363</v>
      </c>
      <c r="G3" s="61" t="s">
        <v>364</v>
      </c>
      <c r="H3" s="61" t="s">
        <v>297</v>
      </c>
      <c r="I3" s="61" t="s">
        <v>144</v>
      </c>
      <c r="J3" s="23" t="s">
        <v>39</v>
      </c>
      <c r="K3" s="23" t="s">
        <v>13</v>
      </c>
      <c r="L3" s="61" t="s">
        <v>40</v>
      </c>
      <c r="M3" s="61" t="s">
        <v>363</v>
      </c>
      <c r="N3" s="61" t="s">
        <v>364</v>
      </c>
      <c r="O3" s="61" t="s">
        <v>297</v>
      </c>
      <c r="P3" s="61" t="s">
        <v>144</v>
      </c>
      <c r="Q3" s="23" t="s">
        <v>39</v>
      </c>
      <c r="R3" s="23" t="s">
        <v>13</v>
      </c>
      <c r="S3" s="61" t="s">
        <v>40</v>
      </c>
      <c r="T3" s="61" t="s">
        <v>363</v>
      </c>
      <c r="U3" s="61" t="s">
        <v>364</v>
      </c>
      <c r="V3" s="61" t="s">
        <v>297</v>
      </c>
      <c r="W3" s="61" t="s">
        <v>144</v>
      </c>
      <c r="X3" s="23" t="s">
        <v>39</v>
      </c>
      <c r="Y3" s="23" t="s">
        <v>13</v>
      </c>
      <c r="Z3" s="61" t="s">
        <v>40</v>
      </c>
      <c r="AA3" s="61" t="s">
        <v>363</v>
      </c>
      <c r="AB3" s="61" t="s">
        <v>364</v>
      </c>
      <c r="AC3" s="61" t="s">
        <v>297</v>
      </c>
      <c r="AD3" s="61" t="s">
        <v>144</v>
      </c>
      <c r="AE3" s="23" t="s">
        <v>39</v>
      </c>
      <c r="AF3" s="23" t="s">
        <v>13</v>
      </c>
      <c r="AG3" s="61" t="s">
        <v>40</v>
      </c>
      <c r="AH3" s="61" t="s">
        <v>363</v>
      </c>
      <c r="AI3" s="61" t="s">
        <v>364</v>
      </c>
      <c r="AJ3" s="61" t="s">
        <v>297</v>
      </c>
      <c r="AK3" s="61" t="s">
        <v>144</v>
      </c>
      <c r="AL3" s="23" t="s">
        <v>39</v>
      </c>
      <c r="AM3" s="23" t="s">
        <v>13</v>
      </c>
      <c r="AN3" s="61" t="s">
        <v>40</v>
      </c>
      <c r="AO3" s="61" t="s">
        <v>363</v>
      </c>
      <c r="AP3" s="61" t="s">
        <v>364</v>
      </c>
      <c r="AQ3" s="61" t="s">
        <v>297</v>
      </c>
      <c r="AR3" s="61" t="s">
        <v>144</v>
      </c>
      <c r="AS3" s="61" t="s">
        <v>416</v>
      </c>
    </row>
    <row r="4" spans="1:45" ht="10" x14ac:dyDescent="0.2">
      <c r="A4" s="6" t="s">
        <v>16</v>
      </c>
      <c r="B4" s="6" t="s">
        <v>147</v>
      </c>
      <c r="C4" s="228">
        <v>194</v>
      </c>
      <c r="D4" s="229">
        <v>425</v>
      </c>
      <c r="E4" s="24">
        <v>0.18055555555555555</v>
      </c>
      <c r="F4" s="229">
        <v>375</v>
      </c>
      <c r="G4" s="229">
        <v>475</v>
      </c>
      <c r="H4" s="24">
        <v>0.21428571428571427</v>
      </c>
      <c r="I4" s="24">
        <v>4.2857142857142858E-2</v>
      </c>
      <c r="J4" s="228">
        <v>156</v>
      </c>
      <c r="K4" s="229">
        <v>600</v>
      </c>
      <c r="L4" s="24">
        <v>0.1650485436893204</v>
      </c>
      <c r="M4" s="229">
        <v>518</v>
      </c>
      <c r="N4" s="229">
        <v>695</v>
      </c>
      <c r="O4" s="24">
        <v>0.2</v>
      </c>
      <c r="P4" s="24">
        <v>0.04</v>
      </c>
      <c r="Q4" s="228">
        <v>19</v>
      </c>
      <c r="R4" s="229">
        <v>860</v>
      </c>
      <c r="S4" s="24">
        <v>0.17808219178082191</v>
      </c>
      <c r="T4" s="229">
        <v>775</v>
      </c>
      <c r="U4" s="229">
        <v>1100</v>
      </c>
      <c r="V4" s="24">
        <v>0.22857142857142856</v>
      </c>
      <c r="W4" s="24">
        <v>4.5714285714285714E-2</v>
      </c>
      <c r="X4" s="228">
        <v>76</v>
      </c>
      <c r="Y4" s="229">
        <v>738</v>
      </c>
      <c r="Z4" s="24">
        <v>0.13538461538461538</v>
      </c>
      <c r="AA4" s="229">
        <v>660</v>
      </c>
      <c r="AB4" s="229">
        <v>850</v>
      </c>
      <c r="AC4" s="24">
        <v>8.8495575221238937E-2</v>
      </c>
      <c r="AD4" s="24">
        <v>1.7699115044247787E-2</v>
      </c>
      <c r="AE4" s="228">
        <v>86</v>
      </c>
      <c r="AF4" s="229">
        <v>1140</v>
      </c>
      <c r="AG4" s="24">
        <v>0.14000000000000001</v>
      </c>
      <c r="AH4" s="229">
        <v>950</v>
      </c>
      <c r="AI4" s="229">
        <v>1390</v>
      </c>
      <c r="AJ4" s="24">
        <v>0.2</v>
      </c>
      <c r="AK4" s="24">
        <v>0.04</v>
      </c>
      <c r="AL4" s="228">
        <v>27</v>
      </c>
      <c r="AM4" s="229">
        <v>1475</v>
      </c>
      <c r="AN4" s="24">
        <v>0.14518633540372672</v>
      </c>
      <c r="AO4" s="229">
        <v>1255</v>
      </c>
      <c r="AP4" s="229">
        <v>1650</v>
      </c>
      <c r="AQ4" s="24">
        <v>0.22916666666666666</v>
      </c>
      <c r="AR4" s="24">
        <v>4.583333333333333E-2</v>
      </c>
      <c r="AS4" s="46" t="s">
        <v>339</v>
      </c>
    </row>
    <row r="5" spans="1:45" ht="10" x14ac:dyDescent="0.2">
      <c r="B5" s="6" t="s">
        <v>148</v>
      </c>
      <c r="C5" s="228">
        <v>154</v>
      </c>
      <c r="D5" s="229">
        <v>430</v>
      </c>
      <c r="E5" s="24">
        <v>0.19444444444444445</v>
      </c>
      <c r="F5" s="229">
        <v>380</v>
      </c>
      <c r="G5" s="229">
        <v>490</v>
      </c>
      <c r="H5" s="24">
        <v>0.19444444444444445</v>
      </c>
      <c r="I5" s="24">
        <v>3.888888888888889E-2</v>
      </c>
      <c r="J5" s="228">
        <v>279</v>
      </c>
      <c r="K5" s="229">
        <v>570</v>
      </c>
      <c r="L5" s="24">
        <v>0.17525773195876287</v>
      </c>
      <c r="M5" s="229">
        <v>500</v>
      </c>
      <c r="N5" s="229">
        <v>685</v>
      </c>
      <c r="O5" s="24">
        <v>0.16326530612244897</v>
      </c>
      <c r="P5" s="24">
        <v>3.2653061224489792E-2</v>
      </c>
      <c r="Q5" s="228">
        <v>39</v>
      </c>
      <c r="R5" s="229">
        <v>900</v>
      </c>
      <c r="S5" s="24">
        <v>0.31386861313868614</v>
      </c>
      <c r="T5" s="229">
        <v>720</v>
      </c>
      <c r="U5" s="229">
        <v>1025</v>
      </c>
      <c r="V5" s="24">
        <v>0.23287671232876711</v>
      </c>
      <c r="W5" s="24">
        <v>4.6575342465753421E-2</v>
      </c>
      <c r="X5" s="228">
        <v>27</v>
      </c>
      <c r="Y5" s="229">
        <v>775</v>
      </c>
      <c r="Z5" s="24">
        <v>0.14814814814814814</v>
      </c>
      <c r="AA5" s="229">
        <v>650</v>
      </c>
      <c r="AB5" s="229">
        <v>890</v>
      </c>
      <c r="AC5" s="24">
        <v>0.25</v>
      </c>
      <c r="AD5" s="24">
        <v>0.05</v>
      </c>
      <c r="AE5" s="228">
        <v>42</v>
      </c>
      <c r="AF5" s="229">
        <v>1050</v>
      </c>
      <c r="AG5" s="24">
        <v>7.6923076923076927E-2</v>
      </c>
      <c r="AH5" s="229">
        <v>850</v>
      </c>
      <c r="AI5" s="229">
        <v>1250</v>
      </c>
      <c r="AJ5" s="24">
        <v>0.10526315789473684</v>
      </c>
      <c r="AK5" s="24">
        <v>2.1052631578947368E-2</v>
      </c>
      <c r="AL5" s="228">
        <v>12</v>
      </c>
      <c r="AM5" s="229">
        <v>1325</v>
      </c>
      <c r="AN5" s="24">
        <v>0.10416666666666667</v>
      </c>
      <c r="AO5" s="229">
        <v>1050</v>
      </c>
      <c r="AP5" s="229">
        <v>1800</v>
      </c>
      <c r="AQ5" s="24">
        <v>-0.11666666666666667</v>
      </c>
      <c r="AR5" s="24">
        <v>-2.3333333333333334E-2</v>
      </c>
      <c r="AS5" s="46" t="s">
        <v>339</v>
      </c>
    </row>
    <row r="6" spans="1:45" ht="10" x14ac:dyDescent="0.2">
      <c r="B6" s="6" t="s">
        <v>149</v>
      </c>
      <c r="C6" s="228">
        <v>41</v>
      </c>
      <c r="D6" s="229">
        <v>400</v>
      </c>
      <c r="E6" s="24">
        <v>8.1081081081081086E-2</v>
      </c>
      <c r="F6" s="229">
        <v>370</v>
      </c>
      <c r="G6" s="229">
        <v>430</v>
      </c>
      <c r="H6" s="24">
        <v>0.1111111111111111</v>
      </c>
      <c r="I6" s="24">
        <v>2.222222222222222E-2</v>
      </c>
      <c r="J6" s="228">
        <v>71</v>
      </c>
      <c r="K6" s="229">
        <v>550</v>
      </c>
      <c r="L6" s="24">
        <v>0.14583333333333334</v>
      </c>
      <c r="M6" s="229">
        <v>500</v>
      </c>
      <c r="N6" s="229">
        <v>600</v>
      </c>
      <c r="O6" s="24">
        <v>0.11561866125760649</v>
      </c>
      <c r="P6" s="24">
        <v>2.3123732251521298E-2</v>
      </c>
      <c r="Q6" s="228">
        <v>17</v>
      </c>
      <c r="R6" s="229">
        <v>700</v>
      </c>
      <c r="S6" s="24">
        <v>7.6923076923076927E-2</v>
      </c>
      <c r="T6" s="229">
        <v>675</v>
      </c>
      <c r="U6" s="229">
        <v>755</v>
      </c>
      <c r="V6" s="24">
        <v>7.6923076923076927E-2</v>
      </c>
      <c r="W6" s="24">
        <v>1.5384615384615385E-2</v>
      </c>
      <c r="X6" s="228">
        <v>109</v>
      </c>
      <c r="Y6" s="229">
        <v>685</v>
      </c>
      <c r="Z6" s="24">
        <v>7.874015748031496E-2</v>
      </c>
      <c r="AA6" s="229">
        <v>625</v>
      </c>
      <c r="AB6" s="229">
        <v>750</v>
      </c>
      <c r="AC6" s="24">
        <v>0.18103448275862069</v>
      </c>
      <c r="AD6" s="24">
        <v>3.6206896551724141E-2</v>
      </c>
      <c r="AE6" s="228">
        <v>74</v>
      </c>
      <c r="AF6" s="229">
        <v>900</v>
      </c>
      <c r="AG6" s="24">
        <v>0.15384615384615385</v>
      </c>
      <c r="AH6" s="229">
        <v>760</v>
      </c>
      <c r="AI6" s="229">
        <v>950</v>
      </c>
      <c r="AJ6" s="24">
        <v>0.125</v>
      </c>
      <c r="AK6" s="24">
        <v>2.5000000000000001E-2</v>
      </c>
      <c r="AL6" s="228">
        <v>15</v>
      </c>
      <c r="AM6" s="229">
        <v>1200</v>
      </c>
      <c r="AN6" s="24">
        <v>9.0909090909090912E-2</v>
      </c>
      <c r="AO6" s="229">
        <v>1100</v>
      </c>
      <c r="AP6" s="229">
        <v>1280</v>
      </c>
      <c r="AQ6" s="24">
        <v>0.28342245989304815</v>
      </c>
      <c r="AR6" s="24">
        <v>5.6684491978609627E-2</v>
      </c>
      <c r="AS6" s="46" t="s">
        <v>339</v>
      </c>
    </row>
    <row r="7" spans="1:45" ht="10" x14ac:dyDescent="0.2">
      <c r="B7" s="6" t="s">
        <v>150</v>
      </c>
      <c r="C7" s="228">
        <v>1031</v>
      </c>
      <c r="D7" s="229">
        <v>450</v>
      </c>
      <c r="E7" s="24">
        <v>0.125</v>
      </c>
      <c r="F7" s="229">
        <v>390</v>
      </c>
      <c r="G7" s="229">
        <v>540</v>
      </c>
      <c r="H7" s="24">
        <v>0.13924050632911392</v>
      </c>
      <c r="I7" s="24">
        <v>2.7848101265822784E-2</v>
      </c>
      <c r="J7" s="228">
        <v>1165</v>
      </c>
      <c r="K7" s="229">
        <v>640</v>
      </c>
      <c r="L7" s="24">
        <v>0.16363636363636364</v>
      </c>
      <c r="M7" s="229">
        <v>550</v>
      </c>
      <c r="N7" s="229">
        <v>750</v>
      </c>
      <c r="O7" s="24">
        <v>0.16363636363636364</v>
      </c>
      <c r="P7" s="24">
        <v>3.272727272727273E-2</v>
      </c>
      <c r="Q7" s="228">
        <v>104</v>
      </c>
      <c r="R7" s="229">
        <v>845</v>
      </c>
      <c r="S7" s="24">
        <v>0.20714285714285716</v>
      </c>
      <c r="T7" s="229">
        <v>750</v>
      </c>
      <c r="U7" s="229">
        <v>1100</v>
      </c>
      <c r="V7" s="24">
        <v>0.18181818181818182</v>
      </c>
      <c r="W7" s="24">
        <v>3.6363636363636362E-2</v>
      </c>
      <c r="X7" s="228">
        <v>51</v>
      </c>
      <c r="Y7" s="229">
        <v>650</v>
      </c>
      <c r="Z7" s="24">
        <v>0.1111111111111111</v>
      </c>
      <c r="AA7" s="229">
        <v>580</v>
      </c>
      <c r="AB7" s="229">
        <v>720</v>
      </c>
      <c r="AC7" s="24">
        <v>0.10169491525423729</v>
      </c>
      <c r="AD7" s="24">
        <v>2.033898305084746E-2</v>
      </c>
      <c r="AE7" s="228">
        <v>48</v>
      </c>
      <c r="AF7" s="229">
        <v>823</v>
      </c>
      <c r="AG7" s="24">
        <v>5.108556832694764E-2</v>
      </c>
      <c r="AH7" s="229">
        <v>765</v>
      </c>
      <c r="AI7" s="229">
        <v>965</v>
      </c>
      <c r="AJ7" s="24">
        <v>9.7333333333333327E-2</v>
      </c>
      <c r="AK7" s="24">
        <v>1.9466666666666667E-2</v>
      </c>
      <c r="AL7" s="228">
        <v>29</v>
      </c>
      <c r="AM7" s="229">
        <v>1100</v>
      </c>
      <c r="AN7" s="24">
        <v>0.1</v>
      </c>
      <c r="AO7" s="229">
        <v>960</v>
      </c>
      <c r="AP7" s="229">
        <v>1300</v>
      </c>
      <c r="AQ7" s="24">
        <v>0.12820512820512819</v>
      </c>
      <c r="AR7" s="24">
        <v>2.564102564102564E-2</v>
      </c>
      <c r="AS7" s="46" t="s">
        <v>339</v>
      </c>
    </row>
    <row r="8" spans="1:45" ht="10" x14ac:dyDescent="0.2">
      <c r="B8" s="6" t="s">
        <v>151</v>
      </c>
      <c r="C8" s="228">
        <v>6109</v>
      </c>
      <c r="D8" s="229">
        <v>550</v>
      </c>
      <c r="E8" s="24">
        <v>0.22222222222222221</v>
      </c>
      <c r="F8" s="229">
        <v>470</v>
      </c>
      <c r="G8" s="229">
        <v>610</v>
      </c>
      <c r="H8" s="24">
        <v>0.25</v>
      </c>
      <c r="I8" s="24">
        <v>0.05</v>
      </c>
      <c r="J8" s="228">
        <v>6750</v>
      </c>
      <c r="K8" s="229">
        <v>700</v>
      </c>
      <c r="L8" s="24">
        <v>0.14754098360655737</v>
      </c>
      <c r="M8" s="229">
        <v>630</v>
      </c>
      <c r="N8" s="229">
        <v>780</v>
      </c>
      <c r="O8" s="24">
        <v>0.14754098360655737</v>
      </c>
      <c r="P8" s="24">
        <v>2.9508196721311476E-2</v>
      </c>
      <c r="Q8" s="228">
        <v>670</v>
      </c>
      <c r="R8" s="229">
        <v>1000</v>
      </c>
      <c r="S8" s="24">
        <v>8.1081081081081086E-2</v>
      </c>
      <c r="T8" s="229">
        <v>900</v>
      </c>
      <c r="U8" s="229">
        <v>1200</v>
      </c>
      <c r="V8" s="24">
        <v>0.13636363636363635</v>
      </c>
      <c r="W8" s="24">
        <v>2.7272727272727271E-2</v>
      </c>
      <c r="X8" s="228" t="s">
        <v>41</v>
      </c>
      <c r="Y8" s="229" t="s">
        <v>41</v>
      </c>
      <c r="Z8" s="24" t="s">
        <v>41</v>
      </c>
      <c r="AA8" s="229" t="s">
        <v>41</v>
      </c>
      <c r="AB8" s="229" t="s">
        <v>41</v>
      </c>
      <c r="AC8" s="24" t="s">
        <v>41</v>
      </c>
      <c r="AD8" s="24" t="s">
        <v>41</v>
      </c>
      <c r="AE8" s="228" t="s">
        <v>41</v>
      </c>
      <c r="AF8" s="229" t="s">
        <v>41</v>
      </c>
      <c r="AG8" s="24" t="s">
        <v>41</v>
      </c>
      <c r="AH8" s="229" t="s">
        <v>41</v>
      </c>
      <c r="AI8" s="229" t="s">
        <v>41</v>
      </c>
      <c r="AJ8" s="24" t="s">
        <v>41</v>
      </c>
      <c r="AK8" s="24" t="s">
        <v>41</v>
      </c>
      <c r="AL8" s="228" t="s">
        <v>41</v>
      </c>
      <c r="AM8" s="229" t="s">
        <v>41</v>
      </c>
      <c r="AN8" s="24" t="s">
        <v>41</v>
      </c>
      <c r="AO8" s="229" t="s">
        <v>41</v>
      </c>
      <c r="AP8" s="229" t="s">
        <v>41</v>
      </c>
      <c r="AQ8" s="24" t="s">
        <v>41</v>
      </c>
      <c r="AR8" s="24" t="s">
        <v>41</v>
      </c>
      <c r="AS8" s="46" t="s">
        <v>339</v>
      </c>
    </row>
    <row r="9" spans="1:45" ht="10" x14ac:dyDescent="0.2">
      <c r="B9" s="6" t="s">
        <v>152</v>
      </c>
      <c r="C9" s="228">
        <v>665</v>
      </c>
      <c r="D9" s="229">
        <v>494</v>
      </c>
      <c r="E9" s="24">
        <v>0.16235294117647059</v>
      </c>
      <c r="F9" s="229">
        <v>450</v>
      </c>
      <c r="G9" s="229">
        <v>530</v>
      </c>
      <c r="H9" s="24">
        <v>0.20487804878048779</v>
      </c>
      <c r="I9" s="24">
        <v>4.0975609756097556E-2</v>
      </c>
      <c r="J9" s="228">
        <v>758</v>
      </c>
      <c r="K9" s="229">
        <v>650</v>
      </c>
      <c r="L9" s="24">
        <v>0.15044247787610621</v>
      </c>
      <c r="M9" s="229">
        <v>595</v>
      </c>
      <c r="N9" s="229">
        <v>720</v>
      </c>
      <c r="O9" s="24">
        <v>0.18181818181818182</v>
      </c>
      <c r="P9" s="24">
        <v>3.6363636363636362E-2</v>
      </c>
      <c r="Q9" s="228">
        <v>76</v>
      </c>
      <c r="R9" s="229">
        <v>964</v>
      </c>
      <c r="S9" s="24">
        <v>0.18427518427518427</v>
      </c>
      <c r="T9" s="229">
        <v>835</v>
      </c>
      <c r="U9" s="229">
        <v>1138</v>
      </c>
      <c r="V9" s="24">
        <v>0.16848484848484849</v>
      </c>
      <c r="W9" s="24">
        <v>3.3696969696969697E-2</v>
      </c>
      <c r="X9" s="228">
        <v>102</v>
      </c>
      <c r="Y9" s="229">
        <v>698</v>
      </c>
      <c r="Z9" s="24">
        <v>0.12580645161290321</v>
      </c>
      <c r="AA9" s="229">
        <v>610</v>
      </c>
      <c r="AB9" s="229">
        <v>750</v>
      </c>
      <c r="AC9" s="24">
        <v>0.16333333333333333</v>
      </c>
      <c r="AD9" s="24">
        <v>3.2666666666666663E-2</v>
      </c>
      <c r="AE9" s="228">
        <v>73</v>
      </c>
      <c r="AF9" s="229">
        <v>875</v>
      </c>
      <c r="AG9" s="24">
        <v>0.10759493670886076</v>
      </c>
      <c r="AH9" s="229">
        <v>795</v>
      </c>
      <c r="AI9" s="229">
        <v>995</v>
      </c>
      <c r="AJ9" s="24">
        <v>0.16666666666666666</v>
      </c>
      <c r="AK9" s="24">
        <v>3.3333333333333333E-2</v>
      </c>
      <c r="AL9" s="228" t="s">
        <v>41</v>
      </c>
      <c r="AM9" s="229" t="s">
        <v>41</v>
      </c>
      <c r="AN9" s="24" t="s">
        <v>41</v>
      </c>
      <c r="AO9" s="229" t="s">
        <v>41</v>
      </c>
      <c r="AP9" s="229" t="s">
        <v>41</v>
      </c>
      <c r="AQ9" s="24" t="s">
        <v>41</v>
      </c>
      <c r="AR9" s="24" t="s">
        <v>41</v>
      </c>
      <c r="AS9" s="46" t="s">
        <v>339</v>
      </c>
    </row>
    <row r="10" spans="1:45" ht="10" x14ac:dyDescent="0.2">
      <c r="B10" s="6" t="s">
        <v>153</v>
      </c>
      <c r="C10" s="228">
        <v>1086</v>
      </c>
      <c r="D10" s="229">
        <v>550</v>
      </c>
      <c r="E10" s="24">
        <v>0.19565217391304349</v>
      </c>
      <c r="F10" s="229">
        <v>500</v>
      </c>
      <c r="G10" s="229">
        <v>580</v>
      </c>
      <c r="H10" s="24">
        <v>0.18279569892473119</v>
      </c>
      <c r="I10" s="24">
        <v>3.6559139784946237E-2</v>
      </c>
      <c r="J10" s="228">
        <v>1358</v>
      </c>
      <c r="K10" s="229">
        <v>700</v>
      </c>
      <c r="L10" s="24">
        <v>0.1111111111111111</v>
      </c>
      <c r="M10" s="229">
        <v>650</v>
      </c>
      <c r="N10" s="229">
        <v>780</v>
      </c>
      <c r="O10" s="24">
        <v>9.375E-2</v>
      </c>
      <c r="P10" s="24">
        <v>1.8749999999999999E-2</v>
      </c>
      <c r="Q10" s="228">
        <v>178</v>
      </c>
      <c r="R10" s="229">
        <v>1050</v>
      </c>
      <c r="S10" s="24">
        <v>0.05</v>
      </c>
      <c r="T10" s="229">
        <v>950</v>
      </c>
      <c r="U10" s="229">
        <v>1200</v>
      </c>
      <c r="V10" s="24">
        <v>0.10526315789473684</v>
      </c>
      <c r="W10" s="24">
        <v>2.1052631578947368E-2</v>
      </c>
      <c r="X10" s="228" t="s">
        <v>41</v>
      </c>
      <c r="Y10" s="229" t="s">
        <v>41</v>
      </c>
      <c r="Z10" s="24" t="s">
        <v>41</v>
      </c>
      <c r="AA10" s="229" t="s">
        <v>41</v>
      </c>
      <c r="AB10" s="229" t="s">
        <v>41</v>
      </c>
      <c r="AC10" s="24" t="s">
        <v>41</v>
      </c>
      <c r="AD10" s="24" t="s">
        <v>41</v>
      </c>
      <c r="AE10" s="228" t="s">
        <v>41</v>
      </c>
      <c r="AF10" s="229" t="s">
        <v>41</v>
      </c>
      <c r="AG10" s="24" t="s">
        <v>41</v>
      </c>
      <c r="AH10" s="229" t="s">
        <v>41</v>
      </c>
      <c r="AI10" s="229" t="s">
        <v>41</v>
      </c>
      <c r="AJ10" s="24" t="s">
        <v>41</v>
      </c>
      <c r="AK10" s="24" t="s">
        <v>41</v>
      </c>
      <c r="AL10" s="228" t="s">
        <v>41</v>
      </c>
      <c r="AM10" s="229" t="s">
        <v>41</v>
      </c>
      <c r="AN10" s="24" t="s">
        <v>41</v>
      </c>
      <c r="AO10" s="229" t="s">
        <v>41</v>
      </c>
      <c r="AP10" s="229" t="s">
        <v>41</v>
      </c>
      <c r="AQ10" s="24" t="s">
        <v>41</v>
      </c>
      <c r="AR10" s="24" t="s">
        <v>41</v>
      </c>
      <c r="AS10" s="46" t="s">
        <v>339</v>
      </c>
    </row>
    <row r="11" spans="1:45" ht="10" x14ac:dyDescent="0.2">
      <c r="B11" s="6" t="s">
        <v>154</v>
      </c>
      <c r="C11" s="228">
        <v>172</v>
      </c>
      <c r="D11" s="229">
        <v>483</v>
      </c>
      <c r="E11" s="24">
        <v>0.15550239234449761</v>
      </c>
      <c r="F11" s="229">
        <v>425</v>
      </c>
      <c r="G11" s="229">
        <v>550</v>
      </c>
      <c r="H11" s="24">
        <v>0.20749999999999999</v>
      </c>
      <c r="I11" s="24">
        <v>4.1499999999999995E-2</v>
      </c>
      <c r="J11" s="228">
        <v>213</v>
      </c>
      <c r="K11" s="229">
        <v>630</v>
      </c>
      <c r="L11" s="24">
        <v>8.6206896551724144E-2</v>
      </c>
      <c r="M11" s="229">
        <v>570</v>
      </c>
      <c r="N11" s="229">
        <v>750</v>
      </c>
      <c r="O11" s="24">
        <v>8.6206896551724144E-2</v>
      </c>
      <c r="P11" s="24">
        <v>1.7241379310344827E-2</v>
      </c>
      <c r="Q11" s="228">
        <v>24</v>
      </c>
      <c r="R11" s="229">
        <v>963</v>
      </c>
      <c r="S11" s="24">
        <v>0.11587485515643106</v>
      </c>
      <c r="T11" s="229">
        <v>813</v>
      </c>
      <c r="U11" s="229">
        <v>1375</v>
      </c>
      <c r="V11" s="24">
        <v>0.10057142857142858</v>
      </c>
      <c r="W11" s="24">
        <v>2.0114285714285716E-2</v>
      </c>
      <c r="X11" s="228" t="s">
        <v>41</v>
      </c>
      <c r="Y11" s="229" t="s">
        <v>41</v>
      </c>
      <c r="Z11" s="24" t="s">
        <v>41</v>
      </c>
      <c r="AA11" s="229" t="s">
        <v>41</v>
      </c>
      <c r="AB11" s="229" t="s">
        <v>41</v>
      </c>
      <c r="AC11" s="24" t="s">
        <v>41</v>
      </c>
      <c r="AD11" s="24" t="s">
        <v>41</v>
      </c>
      <c r="AE11" s="228">
        <v>18</v>
      </c>
      <c r="AF11" s="229">
        <v>1150</v>
      </c>
      <c r="AG11" s="24">
        <v>0.15</v>
      </c>
      <c r="AH11" s="229">
        <v>900</v>
      </c>
      <c r="AI11" s="229">
        <v>1500</v>
      </c>
      <c r="AJ11" s="24">
        <v>0.15577889447236182</v>
      </c>
      <c r="AK11" s="24">
        <v>3.1155778894472363E-2</v>
      </c>
      <c r="AL11" s="228" t="s">
        <v>41</v>
      </c>
      <c r="AM11" s="229" t="s">
        <v>41</v>
      </c>
      <c r="AN11" s="24" t="s">
        <v>41</v>
      </c>
      <c r="AO11" s="229" t="s">
        <v>41</v>
      </c>
      <c r="AP11" s="229" t="s">
        <v>41</v>
      </c>
      <c r="AQ11" s="24" t="s">
        <v>41</v>
      </c>
      <c r="AR11" s="24" t="s">
        <v>41</v>
      </c>
      <c r="AS11" s="46" t="s">
        <v>339</v>
      </c>
    </row>
    <row r="12" spans="1:45" ht="10" x14ac:dyDescent="0.2">
      <c r="B12" s="6" t="s">
        <v>155</v>
      </c>
      <c r="C12" s="228">
        <v>452</v>
      </c>
      <c r="D12" s="229">
        <v>395</v>
      </c>
      <c r="E12" s="24">
        <v>0.234375</v>
      </c>
      <c r="F12" s="229">
        <v>350</v>
      </c>
      <c r="G12" s="229">
        <v>440</v>
      </c>
      <c r="H12" s="24">
        <v>0.19696969696969696</v>
      </c>
      <c r="I12" s="24">
        <v>3.9393939393939391E-2</v>
      </c>
      <c r="J12" s="228">
        <v>646</v>
      </c>
      <c r="K12" s="229">
        <v>550</v>
      </c>
      <c r="L12" s="24">
        <v>0.21412803532008831</v>
      </c>
      <c r="M12" s="229">
        <v>475</v>
      </c>
      <c r="N12" s="229">
        <v>600</v>
      </c>
      <c r="O12" s="24">
        <v>0.25</v>
      </c>
      <c r="P12" s="24">
        <v>0.05</v>
      </c>
      <c r="Q12" s="228">
        <v>128</v>
      </c>
      <c r="R12" s="229">
        <v>800</v>
      </c>
      <c r="S12" s="24">
        <v>0.26984126984126983</v>
      </c>
      <c r="T12" s="229">
        <v>650</v>
      </c>
      <c r="U12" s="229">
        <v>933</v>
      </c>
      <c r="V12" s="24">
        <v>0.39616055846422338</v>
      </c>
      <c r="W12" s="24">
        <v>7.9232111692844678E-2</v>
      </c>
      <c r="X12" s="228">
        <v>39</v>
      </c>
      <c r="Y12" s="229">
        <v>695</v>
      </c>
      <c r="Z12" s="24">
        <v>8.59375E-2</v>
      </c>
      <c r="AA12" s="229">
        <v>580</v>
      </c>
      <c r="AB12" s="229">
        <v>775</v>
      </c>
      <c r="AC12" s="24">
        <v>0.15833333333333333</v>
      </c>
      <c r="AD12" s="24">
        <v>3.1666666666666662E-2</v>
      </c>
      <c r="AE12" s="228">
        <v>62</v>
      </c>
      <c r="AF12" s="229">
        <v>900</v>
      </c>
      <c r="AG12" s="24">
        <v>0.13493064312736444</v>
      </c>
      <c r="AH12" s="229">
        <v>800</v>
      </c>
      <c r="AI12" s="229">
        <v>990</v>
      </c>
      <c r="AJ12" s="24">
        <v>0.2</v>
      </c>
      <c r="AK12" s="24">
        <v>0.04</v>
      </c>
      <c r="AL12" s="228">
        <v>27</v>
      </c>
      <c r="AM12" s="229">
        <v>1150</v>
      </c>
      <c r="AN12" s="24">
        <v>0.25</v>
      </c>
      <c r="AO12" s="229">
        <v>1000</v>
      </c>
      <c r="AP12" s="229">
        <v>1300</v>
      </c>
      <c r="AQ12" s="24">
        <v>0.25683060109289618</v>
      </c>
      <c r="AR12" s="24">
        <v>5.1366120218579239E-2</v>
      </c>
      <c r="AS12" s="46" t="s">
        <v>339</v>
      </c>
    </row>
    <row r="13" spans="1:45" ht="10" x14ac:dyDescent="0.2">
      <c r="B13" s="6" t="s">
        <v>156</v>
      </c>
      <c r="C13" s="228">
        <v>338</v>
      </c>
      <c r="D13" s="229">
        <v>413</v>
      </c>
      <c r="E13" s="24">
        <v>0.18</v>
      </c>
      <c r="F13" s="229">
        <v>370</v>
      </c>
      <c r="G13" s="229">
        <v>460</v>
      </c>
      <c r="H13" s="24">
        <v>0.18</v>
      </c>
      <c r="I13" s="24">
        <v>3.5999999999999997E-2</v>
      </c>
      <c r="J13" s="228">
        <v>659</v>
      </c>
      <c r="K13" s="229">
        <v>565</v>
      </c>
      <c r="L13" s="24">
        <v>0.17708333333333334</v>
      </c>
      <c r="M13" s="229">
        <v>495</v>
      </c>
      <c r="N13" s="229">
        <v>660</v>
      </c>
      <c r="O13" s="24">
        <v>0.22826086956521738</v>
      </c>
      <c r="P13" s="24">
        <v>4.5652173913043478E-2</v>
      </c>
      <c r="Q13" s="228">
        <v>84</v>
      </c>
      <c r="R13" s="229">
        <v>850</v>
      </c>
      <c r="S13" s="24">
        <v>0.2177650429799427</v>
      </c>
      <c r="T13" s="229">
        <v>700</v>
      </c>
      <c r="U13" s="229">
        <v>950</v>
      </c>
      <c r="V13" s="24">
        <v>0.35566188197767146</v>
      </c>
      <c r="W13" s="24">
        <v>7.1132376395534297E-2</v>
      </c>
      <c r="X13" s="228">
        <v>12</v>
      </c>
      <c r="Y13" s="229">
        <v>738</v>
      </c>
      <c r="Z13" s="24">
        <v>0.23</v>
      </c>
      <c r="AA13" s="229">
        <v>650</v>
      </c>
      <c r="AB13" s="229">
        <v>850</v>
      </c>
      <c r="AC13" s="24">
        <v>0.19032258064516128</v>
      </c>
      <c r="AD13" s="24">
        <v>3.8064516129032257E-2</v>
      </c>
      <c r="AE13" s="228">
        <v>44</v>
      </c>
      <c r="AF13" s="229">
        <v>1110</v>
      </c>
      <c r="AG13" s="24">
        <v>0.20260021668472372</v>
      </c>
      <c r="AH13" s="229">
        <v>940</v>
      </c>
      <c r="AI13" s="229">
        <v>1275</v>
      </c>
      <c r="AJ13" s="24">
        <v>0.27147766323024053</v>
      </c>
      <c r="AK13" s="24">
        <v>5.4295532646048104E-2</v>
      </c>
      <c r="AL13" s="228">
        <v>21</v>
      </c>
      <c r="AM13" s="229">
        <v>1657</v>
      </c>
      <c r="AN13" s="24">
        <v>0.29960784313725491</v>
      </c>
      <c r="AO13" s="229">
        <v>1150</v>
      </c>
      <c r="AP13" s="229">
        <v>2000</v>
      </c>
      <c r="AQ13" s="24">
        <v>0.50636363636363635</v>
      </c>
      <c r="AR13" s="24">
        <v>0.10127272727272726</v>
      </c>
      <c r="AS13" s="46" t="s">
        <v>339</v>
      </c>
    </row>
    <row r="14" spans="1:45" ht="10" x14ac:dyDescent="0.2">
      <c r="B14" s="6" t="s">
        <v>157</v>
      </c>
      <c r="C14" s="228">
        <v>233</v>
      </c>
      <c r="D14" s="229">
        <v>475</v>
      </c>
      <c r="E14" s="24">
        <v>0.13095238095238096</v>
      </c>
      <c r="F14" s="229">
        <v>400</v>
      </c>
      <c r="G14" s="229">
        <v>550</v>
      </c>
      <c r="H14" s="24">
        <v>0.15853658536585366</v>
      </c>
      <c r="I14" s="24">
        <v>3.1707317073170732E-2</v>
      </c>
      <c r="J14" s="228">
        <v>204</v>
      </c>
      <c r="K14" s="229">
        <v>700</v>
      </c>
      <c r="L14" s="24">
        <v>0.12903225806451613</v>
      </c>
      <c r="M14" s="229">
        <v>623</v>
      </c>
      <c r="N14" s="229">
        <v>755</v>
      </c>
      <c r="O14" s="24">
        <v>0.16666666666666666</v>
      </c>
      <c r="P14" s="24">
        <v>3.3333333333333333E-2</v>
      </c>
      <c r="Q14" s="228">
        <v>28</v>
      </c>
      <c r="R14" s="229">
        <v>1000</v>
      </c>
      <c r="S14" s="24">
        <v>0.1013215859030837</v>
      </c>
      <c r="T14" s="229">
        <v>950</v>
      </c>
      <c r="U14" s="229">
        <v>1170</v>
      </c>
      <c r="V14" s="24">
        <v>0.25786163522012578</v>
      </c>
      <c r="W14" s="24">
        <v>5.157232704402516E-2</v>
      </c>
      <c r="X14" s="228">
        <v>65</v>
      </c>
      <c r="Y14" s="229">
        <v>750</v>
      </c>
      <c r="Z14" s="24">
        <v>0.15384615384615385</v>
      </c>
      <c r="AA14" s="229">
        <v>650</v>
      </c>
      <c r="AB14" s="229">
        <v>800</v>
      </c>
      <c r="AC14" s="24">
        <v>0.16279069767441862</v>
      </c>
      <c r="AD14" s="24">
        <v>3.255813953488372E-2</v>
      </c>
      <c r="AE14" s="228">
        <v>45</v>
      </c>
      <c r="AF14" s="229">
        <v>990</v>
      </c>
      <c r="AG14" s="24">
        <v>0.1</v>
      </c>
      <c r="AH14" s="229">
        <v>895</v>
      </c>
      <c r="AI14" s="229">
        <v>1150</v>
      </c>
      <c r="AJ14" s="24">
        <v>0.14716106604866744</v>
      </c>
      <c r="AK14" s="24">
        <v>2.9432213209733486E-2</v>
      </c>
      <c r="AL14" s="228">
        <v>13</v>
      </c>
      <c r="AM14" s="229">
        <v>1200</v>
      </c>
      <c r="AN14" s="24">
        <v>-0.04</v>
      </c>
      <c r="AO14" s="229">
        <v>1100</v>
      </c>
      <c r="AP14" s="229">
        <v>1350</v>
      </c>
      <c r="AQ14" s="24">
        <v>0.11627906976744186</v>
      </c>
      <c r="AR14" s="24">
        <v>2.3255813953488372E-2</v>
      </c>
      <c r="AS14" s="46" t="s">
        <v>339</v>
      </c>
    </row>
    <row r="15" spans="1:45" ht="10" x14ac:dyDescent="0.2">
      <c r="B15" s="6" t="s">
        <v>158</v>
      </c>
      <c r="C15" s="228">
        <v>198</v>
      </c>
      <c r="D15" s="229">
        <v>425</v>
      </c>
      <c r="E15" s="24">
        <v>0.11842105263157894</v>
      </c>
      <c r="F15" s="229">
        <v>375</v>
      </c>
      <c r="G15" s="229">
        <v>465</v>
      </c>
      <c r="H15" s="24">
        <v>0.21082621082621084</v>
      </c>
      <c r="I15" s="24">
        <v>4.2165242165242166E-2</v>
      </c>
      <c r="J15" s="228">
        <v>217</v>
      </c>
      <c r="K15" s="229">
        <v>600</v>
      </c>
      <c r="L15" s="24">
        <v>0.1111111111111111</v>
      </c>
      <c r="M15" s="229">
        <v>520</v>
      </c>
      <c r="N15" s="229">
        <v>680</v>
      </c>
      <c r="O15" s="24">
        <v>0.18811881188118812</v>
      </c>
      <c r="P15" s="24">
        <v>3.7623762376237622E-2</v>
      </c>
      <c r="Q15" s="228">
        <v>40</v>
      </c>
      <c r="R15" s="229">
        <v>858</v>
      </c>
      <c r="S15" s="24">
        <v>0.1</v>
      </c>
      <c r="T15" s="229">
        <v>800</v>
      </c>
      <c r="U15" s="229">
        <v>963</v>
      </c>
      <c r="V15" s="24">
        <v>0.2257142857142857</v>
      </c>
      <c r="W15" s="24">
        <v>4.5142857142857137E-2</v>
      </c>
      <c r="X15" s="228">
        <v>149</v>
      </c>
      <c r="Y15" s="229">
        <v>700</v>
      </c>
      <c r="Z15" s="24">
        <v>7.6923076923076927E-2</v>
      </c>
      <c r="AA15" s="229">
        <v>650</v>
      </c>
      <c r="AB15" s="229">
        <v>750</v>
      </c>
      <c r="AC15" s="24">
        <v>0.16666666666666666</v>
      </c>
      <c r="AD15" s="24">
        <v>3.3333333333333333E-2</v>
      </c>
      <c r="AE15" s="228">
        <v>120</v>
      </c>
      <c r="AF15" s="229">
        <v>899</v>
      </c>
      <c r="AG15" s="24">
        <v>0.10987654320987654</v>
      </c>
      <c r="AH15" s="229">
        <v>798</v>
      </c>
      <c r="AI15" s="229">
        <v>1000</v>
      </c>
      <c r="AJ15" s="24">
        <v>0.18289473684210528</v>
      </c>
      <c r="AK15" s="24">
        <v>3.6578947368421058E-2</v>
      </c>
      <c r="AL15" s="228">
        <v>30</v>
      </c>
      <c r="AM15" s="229">
        <v>1200</v>
      </c>
      <c r="AN15" s="24">
        <v>0.21827411167512689</v>
      </c>
      <c r="AO15" s="229">
        <v>1000</v>
      </c>
      <c r="AP15" s="229">
        <v>1350</v>
      </c>
      <c r="AQ15" s="24">
        <v>0.2</v>
      </c>
      <c r="AR15" s="24">
        <v>0.04</v>
      </c>
      <c r="AS15" s="46" t="s">
        <v>339</v>
      </c>
    </row>
    <row r="16" spans="1:45" ht="10" x14ac:dyDescent="0.2">
      <c r="B16" s="6" t="s">
        <v>159</v>
      </c>
      <c r="C16" s="228">
        <v>352</v>
      </c>
      <c r="D16" s="229">
        <v>425</v>
      </c>
      <c r="E16" s="24">
        <v>0.21428571428571427</v>
      </c>
      <c r="F16" s="229">
        <v>370</v>
      </c>
      <c r="G16" s="229">
        <v>460</v>
      </c>
      <c r="H16" s="24">
        <v>0.16438356164383561</v>
      </c>
      <c r="I16" s="24">
        <v>3.287671232876712E-2</v>
      </c>
      <c r="J16" s="228">
        <v>536</v>
      </c>
      <c r="K16" s="229">
        <v>500</v>
      </c>
      <c r="L16" s="24">
        <v>0.19047619047619047</v>
      </c>
      <c r="M16" s="229">
        <v>460</v>
      </c>
      <c r="N16" s="229">
        <v>560</v>
      </c>
      <c r="O16" s="24">
        <v>0.17647058823529413</v>
      </c>
      <c r="P16" s="24">
        <v>3.5294117647058823E-2</v>
      </c>
      <c r="Q16" s="228">
        <v>38</v>
      </c>
      <c r="R16" s="229">
        <v>650</v>
      </c>
      <c r="S16" s="24">
        <v>0.1206896551724138</v>
      </c>
      <c r="T16" s="229">
        <v>580</v>
      </c>
      <c r="U16" s="229">
        <v>740</v>
      </c>
      <c r="V16" s="24">
        <v>3.1746031746031744E-2</v>
      </c>
      <c r="W16" s="24">
        <v>6.3492063492063492E-3</v>
      </c>
      <c r="X16" s="228">
        <v>142</v>
      </c>
      <c r="Y16" s="229">
        <v>600</v>
      </c>
      <c r="Z16" s="24">
        <v>0.14285714285714285</v>
      </c>
      <c r="AA16" s="229">
        <v>550</v>
      </c>
      <c r="AB16" s="229">
        <v>650</v>
      </c>
      <c r="AC16" s="24">
        <v>0.2</v>
      </c>
      <c r="AD16" s="24">
        <v>0.04</v>
      </c>
      <c r="AE16" s="228">
        <v>115</v>
      </c>
      <c r="AF16" s="229">
        <v>730</v>
      </c>
      <c r="AG16" s="24">
        <v>0.12307692307692308</v>
      </c>
      <c r="AH16" s="229">
        <v>650</v>
      </c>
      <c r="AI16" s="229">
        <v>800</v>
      </c>
      <c r="AJ16" s="24">
        <v>0.17174959871589085</v>
      </c>
      <c r="AK16" s="24">
        <v>3.4349919743178171E-2</v>
      </c>
      <c r="AL16" s="228">
        <v>22</v>
      </c>
      <c r="AM16" s="229">
        <v>900</v>
      </c>
      <c r="AN16" s="24">
        <v>0.1111111111111111</v>
      </c>
      <c r="AO16" s="229">
        <v>850</v>
      </c>
      <c r="AP16" s="229">
        <v>990</v>
      </c>
      <c r="AQ16" s="24">
        <v>0.125</v>
      </c>
      <c r="AR16" s="24">
        <v>2.5000000000000001E-2</v>
      </c>
      <c r="AS16" s="46" t="s">
        <v>339</v>
      </c>
    </row>
    <row r="17" spans="1:45" ht="10" x14ac:dyDescent="0.2">
      <c r="B17" s="6" t="s">
        <v>160</v>
      </c>
      <c r="C17" s="228">
        <v>1249</v>
      </c>
      <c r="D17" s="229">
        <v>480</v>
      </c>
      <c r="E17" s="24">
        <v>0.2</v>
      </c>
      <c r="F17" s="229">
        <v>420</v>
      </c>
      <c r="G17" s="229">
        <v>540</v>
      </c>
      <c r="H17" s="24">
        <v>0.2</v>
      </c>
      <c r="I17" s="24">
        <v>0.04</v>
      </c>
      <c r="J17" s="228">
        <v>1198</v>
      </c>
      <c r="K17" s="229">
        <v>650</v>
      </c>
      <c r="L17" s="24">
        <v>0.18181818181818182</v>
      </c>
      <c r="M17" s="229">
        <v>575</v>
      </c>
      <c r="N17" s="229">
        <v>700</v>
      </c>
      <c r="O17" s="24">
        <v>0.23809523809523808</v>
      </c>
      <c r="P17" s="24">
        <v>4.7619047619047616E-2</v>
      </c>
      <c r="Q17" s="228">
        <v>148</v>
      </c>
      <c r="R17" s="229">
        <v>850</v>
      </c>
      <c r="S17" s="24">
        <v>0.21428571428571427</v>
      </c>
      <c r="T17" s="229">
        <v>759</v>
      </c>
      <c r="U17" s="229">
        <v>990</v>
      </c>
      <c r="V17" s="24">
        <v>0.1888111888111888</v>
      </c>
      <c r="W17" s="24">
        <v>3.7762237762237763E-2</v>
      </c>
      <c r="X17" s="228">
        <v>93</v>
      </c>
      <c r="Y17" s="229">
        <v>620</v>
      </c>
      <c r="Z17" s="24">
        <v>0.12727272727272726</v>
      </c>
      <c r="AA17" s="229">
        <v>540</v>
      </c>
      <c r="AB17" s="229">
        <v>695</v>
      </c>
      <c r="AC17" s="24">
        <v>0.12727272727272726</v>
      </c>
      <c r="AD17" s="24">
        <v>2.5454545454545452E-2</v>
      </c>
      <c r="AE17" s="228">
        <v>77</v>
      </c>
      <c r="AF17" s="229">
        <v>820</v>
      </c>
      <c r="AG17" s="24">
        <v>0.17142857142857143</v>
      </c>
      <c r="AH17" s="229">
        <v>680</v>
      </c>
      <c r="AI17" s="229">
        <v>930</v>
      </c>
      <c r="AJ17" s="24">
        <v>0.1310344827586207</v>
      </c>
      <c r="AK17" s="24">
        <v>2.6206896551724139E-2</v>
      </c>
      <c r="AL17" s="228">
        <v>30</v>
      </c>
      <c r="AM17" s="229">
        <v>1025</v>
      </c>
      <c r="AN17" s="24">
        <v>0.14525139664804471</v>
      </c>
      <c r="AO17" s="229">
        <v>870</v>
      </c>
      <c r="AP17" s="229">
        <v>1100</v>
      </c>
      <c r="AQ17" s="24">
        <v>0.1388888888888889</v>
      </c>
      <c r="AR17" s="24">
        <v>2.777777777777778E-2</v>
      </c>
      <c r="AS17" s="46" t="s">
        <v>339</v>
      </c>
    </row>
    <row r="18" spans="1:45" ht="10" x14ac:dyDescent="0.2">
      <c r="B18" s="6" t="s">
        <v>161</v>
      </c>
      <c r="C18" s="228">
        <v>268</v>
      </c>
      <c r="D18" s="229">
        <v>500</v>
      </c>
      <c r="E18" s="24">
        <v>0.1111111111111111</v>
      </c>
      <c r="F18" s="229">
        <v>470</v>
      </c>
      <c r="G18" s="229">
        <v>550</v>
      </c>
      <c r="H18" s="24">
        <v>0.13636363636363635</v>
      </c>
      <c r="I18" s="24">
        <v>2.7272727272727271E-2</v>
      </c>
      <c r="J18" s="228">
        <v>367</v>
      </c>
      <c r="K18" s="229">
        <v>695</v>
      </c>
      <c r="L18" s="24">
        <v>0.12096774193548387</v>
      </c>
      <c r="M18" s="229">
        <v>610</v>
      </c>
      <c r="N18" s="229">
        <v>795</v>
      </c>
      <c r="O18" s="24">
        <v>0.15833333333333333</v>
      </c>
      <c r="P18" s="24">
        <v>3.1666666666666662E-2</v>
      </c>
      <c r="Q18" s="228">
        <v>110</v>
      </c>
      <c r="R18" s="229">
        <v>1100</v>
      </c>
      <c r="S18" s="24">
        <v>0.13989637305699482</v>
      </c>
      <c r="T18" s="229">
        <v>900</v>
      </c>
      <c r="U18" s="229">
        <v>1295</v>
      </c>
      <c r="V18" s="24">
        <v>0.25714285714285712</v>
      </c>
      <c r="W18" s="24">
        <v>5.1428571428571421E-2</v>
      </c>
      <c r="X18" s="228">
        <v>87</v>
      </c>
      <c r="Y18" s="229">
        <v>670</v>
      </c>
      <c r="Z18" s="24">
        <v>0.11666666666666667</v>
      </c>
      <c r="AA18" s="229">
        <v>600</v>
      </c>
      <c r="AB18" s="229">
        <v>785</v>
      </c>
      <c r="AC18" s="24">
        <v>0.12605042016806722</v>
      </c>
      <c r="AD18" s="24">
        <v>2.5210084033613446E-2</v>
      </c>
      <c r="AE18" s="228">
        <v>101</v>
      </c>
      <c r="AF18" s="229">
        <v>950</v>
      </c>
      <c r="AG18" s="24">
        <v>0.11764705882352941</v>
      </c>
      <c r="AH18" s="229">
        <v>850</v>
      </c>
      <c r="AI18" s="229">
        <v>1100</v>
      </c>
      <c r="AJ18" s="24">
        <v>0.16564417177914109</v>
      </c>
      <c r="AK18" s="24">
        <v>3.3128834355828217E-2</v>
      </c>
      <c r="AL18" s="228">
        <v>25</v>
      </c>
      <c r="AM18" s="229">
        <v>1200</v>
      </c>
      <c r="AN18" s="24">
        <v>0.14285714285714285</v>
      </c>
      <c r="AO18" s="229">
        <v>1100</v>
      </c>
      <c r="AP18" s="229">
        <v>1320</v>
      </c>
      <c r="AQ18" s="24">
        <v>0.10294117647058823</v>
      </c>
      <c r="AR18" s="24">
        <v>2.0588235294117647E-2</v>
      </c>
      <c r="AS18" s="46" t="s">
        <v>339</v>
      </c>
    </row>
    <row r="19" spans="1:45" ht="10" x14ac:dyDescent="0.2">
      <c r="B19" s="6" t="s">
        <v>162</v>
      </c>
      <c r="C19" s="228">
        <v>728</v>
      </c>
      <c r="D19" s="229">
        <v>430</v>
      </c>
      <c r="E19" s="24">
        <v>0.16216216216216217</v>
      </c>
      <c r="F19" s="229">
        <v>380</v>
      </c>
      <c r="G19" s="229">
        <v>475</v>
      </c>
      <c r="H19" s="24">
        <v>0.13157894736842105</v>
      </c>
      <c r="I19" s="24">
        <v>2.6315789473684209E-2</v>
      </c>
      <c r="J19" s="228">
        <v>750</v>
      </c>
      <c r="K19" s="229">
        <v>600</v>
      </c>
      <c r="L19" s="24">
        <v>0.2</v>
      </c>
      <c r="M19" s="229">
        <v>525</v>
      </c>
      <c r="N19" s="229">
        <v>660</v>
      </c>
      <c r="O19" s="24">
        <v>0.2</v>
      </c>
      <c r="P19" s="24">
        <v>0.04</v>
      </c>
      <c r="Q19" s="228">
        <v>80</v>
      </c>
      <c r="R19" s="229">
        <v>883</v>
      </c>
      <c r="S19" s="24">
        <v>8.6100861008610086E-2</v>
      </c>
      <c r="T19" s="229">
        <v>750</v>
      </c>
      <c r="U19" s="229">
        <v>1050</v>
      </c>
      <c r="V19" s="24">
        <v>0.39494470774091628</v>
      </c>
      <c r="W19" s="24">
        <v>7.8988941548183256E-2</v>
      </c>
      <c r="X19" s="228">
        <v>179</v>
      </c>
      <c r="Y19" s="229">
        <v>725</v>
      </c>
      <c r="Z19" s="24">
        <v>0.11538461538461539</v>
      </c>
      <c r="AA19" s="229">
        <v>635</v>
      </c>
      <c r="AB19" s="229">
        <v>800</v>
      </c>
      <c r="AC19" s="24">
        <v>0.16</v>
      </c>
      <c r="AD19" s="24">
        <v>3.2000000000000001E-2</v>
      </c>
      <c r="AE19" s="228">
        <v>151</v>
      </c>
      <c r="AF19" s="229">
        <v>950</v>
      </c>
      <c r="AG19" s="24">
        <v>0.14045618247298919</v>
      </c>
      <c r="AH19" s="229">
        <v>825</v>
      </c>
      <c r="AI19" s="229">
        <v>1100</v>
      </c>
      <c r="AJ19" s="24">
        <v>0.11764705882352941</v>
      </c>
      <c r="AK19" s="24">
        <v>2.3529411764705882E-2</v>
      </c>
      <c r="AL19" s="228">
        <v>26</v>
      </c>
      <c r="AM19" s="229">
        <v>1275</v>
      </c>
      <c r="AN19" s="24">
        <v>9.630266552020636E-2</v>
      </c>
      <c r="AO19" s="229">
        <v>930</v>
      </c>
      <c r="AP19" s="229">
        <v>1650</v>
      </c>
      <c r="AQ19" s="24">
        <v>0.15909090909090909</v>
      </c>
      <c r="AR19" s="24">
        <v>3.1818181818181815E-2</v>
      </c>
      <c r="AS19" s="46" t="s">
        <v>339</v>
      </c>
    </row>
    <row r="20" spans="1:45" ht="10" x14ac:dyDescent="0.2">
      <c r="B20" s="6" t="s">
        <v>163</v>
      </c>
      <c r="C20" s="228">
        <v>863</v>
      </c>
      <c r="D20" s="229">
        <v>475</v>
      </c>
      <c r="E20" s="24">
        <v>0.15853658536585366</v>
      </c>
      <c r="F20" s="229">
        <v>415</v>
      </c>
      <c r="G20" s="229">
        <v>500</v>
      </c>
      <c r="H20" s="24">
        <v>0.15853658536585366</v>
      </c>
      <c r="I20" s="24">
        <v>3.1707317073170732E-2</v>
      </c>
      <c r="J20" s="228">
        <v>876</v>
      </c>
      <c r="K20" s="229">
        <v>650</v>
      </c>
      <c r="L20" s="24">
        <v>0.16071428571428573</v>
      </c>
      <c r="M20" s="229">
        <v>575</v>
      </c>
      <c r="N20" s="229">
        <v>750</v>
      </c>
      <c r="O20" s="24">
        <v>0.18181818181818182</v>
      </c>
      <c r="P20" s="24">
        <v>3.6363636363636362E-2</v>
      </c>
      <c r="Q20" s="228">
        <v>123</v>
      </c>
      <c r="R20" s="229">
        <v>950</v>
      </c>
      <c r="S20" s="24">
        <v>0.11764705882352941</v>
      </c>
      <c r="T20" s="229">
        <v>850</v>
      </c>
      <c r="U20" s="229">
        <v>1075</v>
      </c>
      <c r="V20" s="24">
        <v>0.1875</v>
      </c>
      <c r="W20" s="24">
        <v>3.7499999999999999E-2</v>
      </c>
      <c r="X20" s="228">
        <v>255</v>
      </c>
      <c r="Y20" s="229">
        <v>700</v>
      </c>
      <c r="Z20" s="24">
        <v>0.1111111111111111</v>
      </c>
      <c r="AA20" s="229">
        <v>640</v>
      </c>
      <c r="AB20" s="229">
        <v>775</v>
      </c>
      <c r="AC20" s="24">
        <v>0.16666666666666666</v>
      </c>
      <c r="AD20" s="24">
        <v>3.3333333333333333E-2</v>
      </c>
      <c r="AE20" s="228">
        <v>230</v>
      </c>
      <c r="AF20" s="229">
        <v>915</v>
      </c>
      <c r="AG20" s="24">
        <v>0.10909090909090909</v>
      </c>
      <c r="AH20" s="229">
        <v>820</v>
      </c>
      <c r="AI20" s="229">
        <v>1100</v>
      </c>
      <c r="AJ20" s="24">
        <v>0.18831168831168832</v>
      </c>
      <c r="AK20" s="24">
        <v>3.7662337662337661E-2</v>
      </c>
      <c r="AL20" s="228">
        <v>43</v>
      </c>
      <c r="AM20" s="229">
        <v>1200</v>
      </c>
      <c r="AN20" s="24">
        <v>0.14285714285714285</v>
      </c>
      <c r="AO20" s="229">
        <v>1050</v>
      </c>
      <c r="AP20" s="229">
        <v>1400</v>
      </c>
      <c r="AQ20" s="24">
        <v>0.2</v>
      </c>
      <c r="AR20" s="24">
        <v>0.04</v>
      </c>
      <c r="AS20" s="46" t="s">
        <v>339</v>
      </c>
    </row>
    <row r="21" spans="1:45" ht="10" x14ac:dyDescent="0.2">
      <c r="B21" s="6" t="s">
        <v>164</v>
      </c>
      <c r="C21" s="228">
        <v>440</v>
      </c>
      <c r="D21" s="229">
        <v>500</v>
      </c>
      <c r="E21" s="24">
        <v>0.19047619047619047</v>
      </c>
      <c r="F21" s="229">
        <v>455</v>
      </c>
      <c r="G21" s="229">
        <v>575</v>
      </c>
      <c r="H21" s="24">
        <v>0.19047619047619047</v>
      </c>
      <c r="I21" s="24">
        <v>3.8095238095238092E-2</v>
      </c>
      <c r="J21" s="228">
        <v>457</v>
      </c>
      <c r="K21" s="229">
        <v>650</v>
      </c>
      <c r="L21" s="24">
        <v>0.13438045375218149</v>
      </c>
      <c r="M21" s="229">
        <v>600</v>
      </c>
      <c r="N21" s="229">
        <v>745</v>
      </c>
      <c r="O21" s="24">
        <v>0.16071428571428573</v>
      </c>
      <c r="P21" s="24">
        <v>3.2142857142857147E-2</v>
      </c>
      <c r="Q21" s="228">
        <v>78</v>
      </c>
      <c r="R21" s="229">
        <v>900</v>
      </c>
      <c r="S21" s="24">
        <v>0.125</v>
      </c>
      <c r="T21" s="229">
        <v>850</v>
      </c>
      <c r="U21" s="229">
        <v>1100</v>
      </c>
      <c r="V21" s="24">
        <v>0.20320855614973263</v>
      </c>
      <c r="W21" s="24">
        <v>4.0641711229946524E-2</v>
      </c>
      <c r="X21" s="228">
        <v>66</v>
      </c>
      <c r="Y21" s="229">
        <v>718</v>
      </c>
      <c r="Z21" s="24">
        <v>0.19666666666666666</v>
      </c>
      <c r="AA21" s="229">
        <v>650</v>
      </c>
      <c r="AB21" s="229">
        <v>800</v>
      </c>
      <c r="AC21" s="24">
        <v>0.19666666666666666</v>
      </c>
      <c r="AD21" s="24">
        <v>3.9333333333333331E-2</v>
      </c>
      <c r="AE21" s="228">
        <v>49</v>
      </c>
      <c r="AF21" s="229">
        <v>960</v>
      </c>
      <c r="AG21" s="24">
        <v>9.0909090909090912E-2</v>
      </c>
      <c r="AH21" s="229">
        <v>875</v>
      </c>
      <c r="AI21" s="229">
        <v>1150</v>
      </c>
      <c r="AJ21" s="24">
        <v>0.12941176470588237</v>
      </c>
      <c r="AK21" s="24">
        <v>2.5882352941176474E-2</v>
      </c>
      <c r="AL21" s="228" t="s">
        <v>41</v>
      </c>
      <c r="AM21" s="229" t="s">
        <v>41</v>
      </c>
      <c r="AN21" s="24" t="s">
        <v>41</v>
      </c>
      <c r="AO21" s="229" t="s">
        <v>41</v>
      </c>
      <c r="AP21" s="229" t="s">
        <v>41</v>
      </c>
      <c r="AQ21" s="24" t="s">
        <v>41</v>
      </c>
      <c r="AR21" s="24" t="s">
        <v>41</v>
      </c>
      <c r="AS21" s="46" t="s">
        <v>339</v>
      </c>
    </row>
    <row r="22" spans="1:45" ht="10" x14ac:dyDescent="0.2">
      <c r="B22" s="6" t="s">
        <v>165</v>
      </c>
      <c r="C22" s="228">
        <v>1265</v>
      </c>
      <c r="D22" s="229">
        <v>460</v>
      </c>
      <c r="E22" s="24">
        <v>0.16455696202531644</v>
      </c>
      <c r="F22" s="229">
        <v>415</v>
      </c>
      <c r="G22" s="229">
        <v>510</v>
      </c>
      <c r="H22" s="24">
        <v>0.15</v>
      </c>
      <c r="I22" s="24">
        <v>0.03</v>
      </c>
      <c r="J22" s="228">
        <v>1302</v>
      </c>
      <c r="K22" s="229">
        <v>650</v>
      </c>
      <c r="L22" s="24">
        <v>0.17117117117117117</v>
      </c>
      <c r="M22" s="229">
        <v>580</v>
      </c>
      <c r="N22" s="229">
        <v>750</v>
      </c>
      <c r="O22" s="24">
        <v>0.15452930728241562</v>
      </c>
      <c r="P22" s="24">
        <v>3.0905861456483125E-2</v>
      </c>
      <c r="Q22" s="228">
        <v>147</v>
      </c>
      <c r="R22" s="229">
        <v>980</v>
      </c>
      <c r="S22" s="24">
        <v>0.12</v>
      </c>
      <c r="T22" s="229">
        <v>820</v>
      </c>
      <c r="U22" s="229">
        <v>1300</v>
      </c>
      <c r="V22" s="24">
        <v>0.22500000000000001</v>
      </c>
      <c r="W22" s="24">
        <v>4.4999999999999998E-2</v>
      </c>
      <c r="X22" s="228">
        <v>98</v>
      </c>
      <c r="Y22" s="229">
        <v>736</v>
      </c>
      <c r="Z22" s="24">
        <v>6.6666666666666666E-2</v>
      </c>
      <c r="AA22" s="229">
        <v>650</v>
      </c>
      <c r="AB22" s="229">
        <v>850</v>
      </c>
      <c r="AC22" s="24">
        <v>0.13230769230769232</v>
      </c>
      <c r="AD22" s="24">
        <v>2.6461538461538463E-2</v>
      </c>
      <c r="AE22" s="228">
        <v>97</v>
      </c>
      <c r="AF22" s="229">
        <v>1050</v>
      </c>
      <c r="AG22" s="24">
        <v>7.6923076923076927E-2</v>
      </c>
      <c r="AH22" s="229">
        <v>895</v>
      </c>
      <c r="AI22" s="229">
        <v>1300</v>
      </c>
      <c r="AJ22" s="24">
        <v>0.20689655172413793</v>
      </c>
      <c r="AK22" s="24">
        <v>4.1379310344827586E-2</v>
      </c>
      <c r="AL22" s="228">
        <v>28</v>
      </c>
      <c r="AM22" s="229">
        <v>1623</v>
      </c>
      <c r="AN22" s="24">
        <v>0.41130434782608694</v>
      </c>
      <c r="AO22" s="229">
        <v>1075</v>
      </c>
      <c r="AP22" s="229">
        <v>2025</v>
      </c>
      <c r="AQ22" s="24">
        <v>0.35249999999999998</v>
      </c>
      <c r="AR22" s="24">
        <v>7.0499999999999993E-2</v>
      </c>
      <c r="AS22" s="46" t="s">
        <v>339</v>
      </c>
    </row>
    <row r="23" spans="1:45" ht="10" x14ac:dyDescent="0.2">
      <c r="B23" s="6" t="s">
        <v>166</v>
      </c>
      <c r="C23" s="228">
        <v>1507</v>
      </c>
      <c r="D23" s="229">
        <v>530</v>
      </c>
      <c r="E23" s="24">
        <v>0.15217391304347827</v>
      </c>
      <c r="F23" s="229">
        <v>500</v>
      </c>
      <c r="G23" s="229">
        <v>570</v>
      </c>
      <c r="H23" s="24">
        <v>0.17777777777777778</v>
      </c>
      <c r="I23" s="24">
        <v>3.5555555555555556E-2</v>
      </c>
      <c r="J23" s="228">
        <v>2274</v>
      </c>
      <c r="K23" s="229">
        <v>690</v>
      </c>
      <c r="L23" s="24">
        <v>0.15</v>
      </c>
      <c r="M23" s="229">
        <v>635</v>
      </c>
      <c r="N23" s="229">
        <v>750</v>
      </c>
      <c r="O23" s="24">
        <v>0.18965517241379309</v>
      </c>
      <c r="P23" s="24">
        <v>3.793103448275862E-2</v>
      </c>
      <c r="Q23" s="228">
        <v>315</v>
      </c>
      <c r="R23" s="229">
        <v>975</v>
      </c>
      <c r="S23" s="24">
        <v>0.14705882352941177</v>
      </c>
      <c r="T23" s="229">
        <v>900</v>
      </c>
      <c r="U23" s="229">
        <v>1200</v>
      </c>
      <c r="V23" s="24">
        <v>0.21875</v>
      </c>
      <c r="W23" s="24">
        <v>4.3749999999999997E-2</v>
      </c>
      <c r="X23" s="228" t="s">
        <v>41</v>
      </c>
      <c r="Y23" s="229" t="s">
        <v>41</v>
      </c>
      <c r="Z23" s="24" t="s">
        <v>41</v>
      </c>
      <c r="AA23" s="229" t="s">
        <v>41</v>
      </c>
      <c r="AB23" s="229" t="s">
        <v>41</v>
      </c>
      <c r="AC23" s="24" t="s">
        <v>41</v>
      </c>
      <c r="AD23" s="24" t="s">
        <v>41</v>
      </c>
      <c r="AE23" s="228" t="s">
        <v>41</v>
      </c>
      <c r="AF23" s="229" t="s">
        <v>41</v>
      </c>
      <c r="AG23" s="24" t="s">
        <v>41</v>
      </c>
      <c r="AH23" s="229" t="s">
        <v>41</v>
      </c>
      <c r="AI23" s="229" t="s">
        <v>41</v>
      </c>
      <c r="AJ23" s="24" t="s">
        <v>41</v>
      </c>
      <c r="AK23" s="24" t="s">
        <v>41</v>
      </c>
      <c r="AL23" s="228" t="s">
        <v>41</v>
      </c>
      <c r="AM23" s="229" t="s">
        <v>41</v>
      </c>
      <c r="AN23" s="24" t="s">
        <v>41</v>
      </c>
      <c r="AO23" s="229" t="s">
        <v>41</v>
      </c>
      <c r="AP23" s="229" t="s">
        <v>41</v>
      </c>
      <c r="AQ23" s="24" t="s">
        <v>41</v>
      </c>
      <c r="AR23" s="24" t="s">
        <v>41</v>
      </c>
      <c r="AS23" s="46" t="s">
        <v>339</v>
      </c>
    </row>
    <row r="24" spans="1:45" ht="10" x14ac:dyDescent="0.2">
      <c r="B24" s="6" t="s">
        <v>167</v>
      </c>
      <c r="C24" s="228">
        <v>1050</v>
      </c>
      <c r="D24" s="229">
        <v>420</v>
      </c>
      <c r="E24" s="24">
        <v>0.2</v>
      </c>
      <c r="F24" s="229">
        <v>350</v>
      </c>
      <c r="G24" s="229">
        <v>475</v>
      </c>
      <c r="H24" s="24">
        <v>0.15068493150684931</v>
      </c>
      <c r="I24" s="24">
        <v>3.0136986301369861E-2</v>
      </c>
      <c r="J24" s="228">
        <v>966</v>
      </c>
      <c r="K24" s="229">
        <v>580</v>
      </c>
      <c r="L24" s="24">
        <v>0.19587628865979381</v>
      </c>
      <c r="M24" s="229">
        <v>500</v>
      </c>
      <c r="N24" s="229">
        <v>660</v>
      </c>
      <c r="O24" s="24">
        <v>0.17171717171717171</v>
      </c>
      <c r="P24" s="24">
        <v>3.4343434343434343E-2</v>
      </c>
      <c r="Q24" s="228">
        <v>95</v>
      </c>
      <c r="R24" s="229">
        <v>880</v>
      </c>
      <c r="S24" s="24">
        <v>0.23943661971830985</v>
      </c>
      <c r="T24" s="229">
        <v>725</v>
      </c>
      <c r="U24" s="229">
        <v>1050</v>
      </c>
      <c r="V24" s="24">
        <v>0.31343283582089554</v>
      </c>
      <c r="W24" s="24">
        <v>6.2686567164179113E-2</v>
      </c>
      <c r="X24" s="228">
        <v>37</v>
      </c>
      <c r="Y24" s="229">
        <v>700</v>
      </c>
      <c r="Z24" s="24">
        <v>0.12903225806451613</v>
      </c>
      <c r="AA24" s="229">
        <v>595</v>
      </c>
      <c r="AB24" s="229">
        <v>750</v>
      </c>
      <c r="AC24" s="24">
        <v>0.17252931323283083</v>
      </c>
      <c r="AD24" s="24">
        <v>3.4505862646566167E-2</v>
      </c>
      <c r="AE24" s="228">
        <v>35</v>
      </c>
      <c r="AF24" s="229">
        <v>900</v>
      </c>
      <c r="AG24" s="24">
        <v>0.13924050632911392</v>
      </c>
      <c r="AH24" s="229">
        <v>800</v>
      </c>
      <c r="AI24" s="229">
        <v>1150</v>
      </c>
      <c r="AJ24" s="24">
        <v>0.2413793103448276</v>
      </c>
      <c r="AK24" s="24">
        <v>4.8275862068965517E-2</v>
      </c>
      <c r="AL24" s="228">
        <v>14</v>
      </c>
      <c r="AM24" s="229">
        <v>1200</v>
      </c>
      <c r="AN24" s="24">
        <v>0.14285714285714285</v>
      </c>
      <c r="AO24" s="229">
        <v>950</v>
      </c>
      <c r="AP24" s="229">
        <v>1295</v>
      </c>
      <c r="AQ24" s="24">
        <v>0.3559322033898305</v>
      </c>
      <c r="AR24" s="24">
        <v>7.1186440677966104E-2</v>
      </c>
      <c r="AS24" s="46" t="s">
        <v>339</v>
      </c>
    </row>
    <row r="25" spans="1:45" ht="10" x14ac:dyDescent="0.2">
      <c r="B25" s="6" t="s">
        <v>168</v>
      </c>
      <c r="C25" s="228">
        <v>128</v>
      </c>
      <c r="D25" s="229">
        <v>405</v>
      </c>
      <c r="E25" s="24">
        <v>0.13128491620111732</v>
      </c>
      <c r="F25" s="229">
        <v>368</v>
      </c>
      <c r="G25" s="229">
        <v>450</v>
      </c>
      <c r="H25" s="24">
        <v>0.15714285714285714</v>
      </c>
      <c r="I25" s="24">
        <v>3.1428571428571431E-2</v>
      </c>
      <c r="J25" s="228">
        <v>245</v>
      </c>
      <c r="K25" s="229">
        <v>585</v>
      </c>
      <c r="L25" s="24">
        <v>0.17</v>
      </c>
      <c r="M25" s="229">
        <v>520</v>
      </c>
      <c r="N25" s="229">
        <v>695</v>
      </c>
      <c r="O25" s="24">
        <v>0.17</v>
      </c>
      <c r="P25" s="24">
        <v>3.4000000000000002E-2</v>
      </c>
      <c r="Q25" s="228">
        <v>91</v>
      </c>
      <c r="R25" s="229">
        <v>920</v>
      </c>
      <c r="S25" s="24">
        <v>0.18709677419354839</v>
      </c>
      <c r="T25" s="229">
        <v>800</v>
      </c>
      <c r="U25" s="229">
        <v>1150</v>
      </c>
      <c r="V25" s="24">
        <v>0.31428571428571428</v>
      </c>
      <c r="W25" s="24">
        <v>6.2857142857142861E-2</v>
      </c>
      <c r="X25" s="228">
        <v>18</v>
      </c>
      <c r="Y25" s="229">
        <v>640</v>
      </c>
      <c r="Z25" s="24">
        <v>-7.9136690647482008E-2</v>
      </c>
      <c r="AA25" s="229">
        <v>575</v>
      </c>
      <c r="AB25" s="229">
        <v>795</v>
      </c>
      <c r="AC25" s="24">
        <v>-1.5384615384615385E-2</v>
      </c>
      <c r="AD25" s="24">
        <v>-3.0769230769230769E-3</v>
      </c>
      <c r="AE25" s="228">
        <v>45</v>
      </c>
      <c r="AF25" s="229">
        <v>1250</v>
      </c>
      <c r="AG25" s="24">
        <v>0.25</v>
      </c>
      <c r="AH25" s="229">
        <v>925</v>
      </c>
      <c r="AI25" s="229">
        <v>1670</v>
      </c>
      <c r="AJ25" s="24">
        <v>0.13636363636363635</v>
      </c>
      <c r="AK25" s="24">
        <v>2.7272727272727271E-2</v>
      </c>
      <c r="AL25" s="228">
        <v>28</v>
      </c>
      <c r="AM25" s="229">
        <v>1825</v>
      </c>
      <c r="AN25" s="24">
        <v>0.140625</v>
      </c>
      <c r="AO25" s="229">
        <v>1313</v>
      </c>
      <c r="AP25" s="229">
        <v>2550</v>
      </c>
      <c r="AQ25" s="24">
        <v>0.40600924499229585</v>
      </c>
      <c r="AR25" s="24">
        <v>8.120184899845917E-2</v>
      </c>
      <c r="AS25" s="46" t="s">
        <v>339</v>
      </c>
    </row>
    <row r="26" spans="1:45" s="23" customFormat="1" ht="10.5" x14ac:dyDescent="0.25">
      <c r="B26" s="23" t="s">
        <v>37</v>
      </c>
      <c r="C26" s="230">
        <v>18523</v>
      </c>
      <c r="D26" s="231">
        <v>500</v>
      </c>
      <c r="E26" s="194">
        <v>0.20481927710843373</v>
      </c>
      <c r="F26" s="231">
        <v>429</v>
      </c>
      <c r="G26" s="231">
        <v>560</v>
      </c>
      <c r="H26" s="194">
        <v>0.21951219512195122</v>
      </c>
      <c r="I26" s="194">
        <v>4.3902439024390241E-2</v>
      </c>
      <c r="J26" s="230">
        <v>21447</v>
      </c>
      <c r="K26" s="231">
        <v>660</v>
      </c>
      <c r="L26" s="194">
        <v>0.14782608695652175</v>
      </c>
      <c r="M26" s="231">
        <v>580</v>
      </c>
      <c r="N26" s="231">
        <v>750</v>
      </c>
      <c r="O26" s="194">
        <v>0.17857142857142858</v>
      </c>
      <c r="P26" s="194">
        <v>3.5714285714285712E-2</v>
      </c>
      <c r="Q26" s="230">
        <v>2632</v>
      </c>
      <c r="R26" s="231">
        <v>950</v>
      </c>
      <c r="S26" s="194">
        <v>0.15853658536585366</v>
      </c>
      <c r="T26" s="231">
        <v>825</v>
      </c>
      <c r="U26" s="231">
        <v>1150</v>
      </c>
      <c r="V26" s="194">
        <v>0.21794871794871795</v>
      </c>
      <c r="W26" s="194">
        <v>4.3589743589743588E-2</v>
      </c>
      <c r="X26" s="230">
        <v>1613</v>
      </c>
      <c r="Y26" s="231">
        <v>690</v>
      </c>
      <c r="Z26" s="194">
        <v>0.11290322580645161</v>
      </c>
      <c r="AA26" s="231">
        <v>610</v>
      </c>
      <c r="AB26" s="231">
        <v>775</v>
      </c>
      <c r="AC26" s="194">
        <v>0.15</v>
      </c>
      <c r="AD26" s="194">
        <v>0.03</v>
      </c>
      <c r="AE26" s="230">
        <v>1515</v>
      </c>
      <c r="AF26" s="231">
        <v>920</v>
      </c>
      <c r="AG26" s="194">
        <v>0.12195121951219512</v>
      </c>
      <c r="AH26" s="231">
        <v>800</v>
      </c>
      <c r="AI26" s="231">
        <v>1100</v>
      </c>
      <c r="AJ26" s="194">
        <v>0.15723270440251572</v>
      </c>
      <c r="AK26" s="194">
        <v>3.1446540880503145E-2</v>
      </c>
      <c r="AL26" s="230">
        <v>412</v>
      </c>
      <c r="AM26" s="231">
        <v>1200</v>
      </c>
      <c r="AN26" s="194">
        <v>0.14285714285714285</v>
      </c>
      <c r="AO26" s="231">
        <v>1000</v>
      </c>
      <c r="AP26" s="231">
        <v>1500</v>
      </c>
      <c r="AQ26" s="194">
        <v>0.2</v>
      </c>
      <c r="AR26" s="194">
        <v>0.04</v>
      </c>
      <c r="AS26" s="10"/>
    </row>
    <row r="27" spans="1:45" ht="10" x14ac:dyDescent="0.2">
      <c r="A27" s="6" t="s">
        <v>17</v>
      </c>
      <c r="B27" s="6" t="s">
        <v>169</v>
      </c>
      <c r="C27" s="228">
        <v>53</v>
      </c>
      <c r="D27" s="229">
        <v>450</v>
      </c>
      <c r="E27" s="24">
        <v>0.2</v>
      </c>
      <c r="F27" s="229">
        <v>425</v>
      </c>
      <c r="G27" s="229">
        <v>470</v>
      </c>
      <c r="H27" s="24">
        <v>0.15384615384615385</v>
      </c>
      <c r="I27" s="24">
        <v>3.0769230769230771E-2</v>
      </c>
      <c r="J27" s="228">
        <v>248</v>
      </c>
      <c r="K27" s="229">
        <v>520</v>
      </c>
      <c r="L27" s="24">
        <v>0.15555555555555556</v>
      </c>
      <c r="M27" s="229">
        <v>470</v>
      </c>
      <c r="N27" s="229">
        <v>593</v>
      </c>
      <c r="O27" s="24">
        <v>0.19540229885057472</v>
      </c>
      <c r="P27" s="24">
        <v>3.9080459770114942E-2</v>
      </c>
      <c r="Q27" s="228">
        <v>96</v>
      </c>
      <c r="R27" s="229">
        <v>743</v>
      </c>
      <c r="S27" s="24">
        <v>0.14307692307692307</v>
      </c>
      <c r="T27" s="229">
        <v>650</v>
      </c>
      <c r="U27" s="229">
        <v>850</v>
      </c>
      <c r="V27" s="24">
        <v>0.21803278688524591</v>
      </c>
      <c r="W27" s="24">
        <v>4.3606557377049181E-2</v>
      </c>
      <c r="X27" s="228">
        <v>25</v>
      </c>
      <c r="Y27" s="229">
        <v>550</v>
      </c>
      <c r="Z27" s="24">
        <v>0.22222222222222221</v>
      </c>
      <c r="AA27" s="229">
        <v>500</v>
      </c>
      <c r="AB27" s="229">
        <v>580</v>
      </c>
      <c r="AC27" s="24">
        <v>0.2702078521939954</v>
      </c>
      <c r="AD27" s="24">
        <v>5.4041570438799078E-2</v>
      </c>
      <c r="AE27" s="228">
        <v>150</v>
      </c>
      <c r="AF27" s="229">
        <v>700</v>
      </c>
      <c r="AG27" s="24">
        <v>0.18043844856661045</v>
      </c>
      <c r="AH27" s="229">
        <v>595</v>
      </c>
      <c r="AI27" s="229">
        <v>790</v>
      </c>
      <c r="AJ27" s="24">
        <v>0.29629629629629628</v>
      </c>
      <c r="AK27" s="24">
        <v>5.9259259259259255E-2</v>
      </c>
      <c r="AL27" s="228">
        <v>174</v>
      </c>
      <c r="AM27" s="229">
        <v>950</v>
      </c>
      <c r="AN27" s="24">
        <v>0.11764705882352941</v>
      </c>
      <c r="AO27" s="229">
        <v>780</v>
      </c>
      <c r="AP27" s="229">
        <v>1120</v>
      </c>
      <c r="AQ27" s="24">
        <v>0.1875</v>
      </c>
      <c r="AR27" s="24">
        <v>3.7499999999999999E-2</v>
      </c>
      <c r="AS27" s="46" t="s">
        <v>339</v>
      </c>
    </row>
    <row r="28" spans="1:45" ht="10" x14ac:dyDescent="0.2">
      <c r="B28" s="6" t="s">
        <v>170</v>
      </c>
      <c r="C28" s="228">
        <v>152</v>
      </c>
      <c r="D28" s="229">
        <v>400</v>
      </c>
      <c r="E28" s="24">
        <v>0.1111111111111111</v>
      </c>
      <c r="F28" s="229">
        <v>360</v>
      </c>
      <c r="G28" s="229">
        <v>450</v>
      </c>
      <c r="H28" s="24">
        <v>0.1111111111111111</v>
      </c>
      <c r="I28" s="24">
        <v>2.222222222222222E-2</v>
      </c>
      <c r="J28" s="228">
        <v>208</v>
      </c>
      <c r="K28" s="229">
        <v>488</v>
      </c>
      <c r="L28" s="24">
        <v>0.14823529411764705</v>
      </c>
      <c r="M28" s="229">
        <v>460</v>
      </c>
      <c r="N28" s="229">
        <v>550</v>
      </c>
      <c r="O28" s="24">
        <v>0.19024390243902439</v>
      </c>
      <c r="P28" s="24">
        <v>3.8048780487804877E-2</v>
      </c>
      <c r="Q28" s="228">
        <v>80</v>
      </c>
      <c r="R28" s="229">
        <v>635</v>
      </c>
      <c r="S28" s="24">
        <v>0.240234375</v>
      </c>
      <c r="T28" s="229">
        <v>570</v>
      </c>
      <c r="U28" s="229">
        <v>695</v>
      </c>
      <c r="V28" s="24">
        <v>0.30927835051546393</v>
      </c>
      <c r="W28" s="24">
        <v>6.1855670103092786E-2</v>
      </c>
      <c r="X28" s="228">
        <v>23</v>
      </c>
      <c r="Y28" s="229">
        <v>530</v>
      </c>
      <c r="Z28" s="24">
        <v>0.23255813953488372</v>
      </c>
      <c r="AA28" s="229">
        <v>450</v>
      </c>
      <c r="AB28" s="229">
        <v>570</v>
      </c>
      <c r="AC28" s="24">
        <v>0.33501259445843828</v>
      </c>
      <c r="AD28" s="24">
        <v>6.7002518891687651E-2</v>
      </c>
      <c r="AE28" s="228">
        <v>222</v>
      </c>
      <c r="AF28" s="229">
        <v>550</v>
      </c>
      <c r="AG28" s="24">
        <v>0.12244897959183673</v>
      </c>
      <c r="AH28" s="229">
        <v>500</v>
      </c>
      <c r="AI28" s="229">
        <v>620</v>
      </c>
      <c r="AJ28" s="24">
        <v>0.22222222222222221</v>
      </c>
      <c r="AK28" s="24">
        <v>4.4444444444444439E-2</v>
      </c>
      <c r="AL28" s="228">
        <v>100</v>
      </c>
      <c r="AM28" s="229">
        <v>700</v>
      </c>
      <c r="AN28" s="24">
        <v>0.13821138211382114</v>
      </c>
      <c r="AO28" s="229">
        <v>650</v>
      </c>
      <c r="AP28" s="229">
        <v>800</v>
      </c>
      <c r="AQ28" s="24">
        <v>0.25</v>
      </c>
      <c r="AR28" s="24">
        <v>0.05</v>
      </c>
      <c r="AS28" s="46" t="s">
        <v>339</v>
      </c>
    </row>
    <row r="29" spans="1:45" ht="10" x14ac:dyDescent="0.2">
      <c r="B29" s="6" t="s">
        <v>171</v>
      </c>
      <c r="C29" s="228">
        <v>367</v>
      </c>
      <c r="D29" s="229">
        <v>460</v>
      </c>
      <c r="E29" s="24">
        <v>0.24324324324324326</v>
      </c>
      <c r="F29" s="229">
        <v>370</v>
      </c>
      <c r="G29" s="229">
        <v>500</v>
      </c>
      <c r="H29" s="24">
        <v>0.24324324324324326</v>
      </c>
      <c r="I29" s="24">
        <v>4.8648648648648651E-2</v>
      </c>
      <c r="J29" s="228">
        <v>1106</v>
      </c>
      <c r="K29" s="229">
        <v>580</v>
      </c>
      <c r="L29" s="24">
        <v>0.27472527472527475</v>
      </c>
      <c r="M29" s="229">
        <v>500</v>
      </c>
      <c r="N29" s="229">
        <v>650</v>
      </c>
      <c r="O29" s="24">
        <v>0.30337078651685395</v>
      </c>
      <c r="P29" s="24">
        <v>6.0674157303370793E-2</v>
      </c>
      <c r="Q29" s="228">
        <v>211</v>
      </c>
      <c r="R29" s="229">
        <v>680</v>
      </c>
      <c r="S29" s="24">
        <v>0.23636363636363636</v>
      </c>
      <c r="T29" s="229">
        <v>585</v>
      </c>
      <c r="U29" s="229">
        <v>780</v>
      </c>
      <c r="V29" s="24">
        <v>0.32038834951456313</v>
      </c>
      <c r="W29" s="24">
        <v>6.4077669902912623E-2</v>
      </c>
      <c r="X29" s="228">
        <v>81</v>
      </c>
      <c r="Y29" s="229">
        <v>460</v>
      </c>
      <c r="Z29" s="24">
        <v>6.9767441860465115E-2</v>
      </c>
      <c r="AA29" s="229">
        <v>420</v>
      </c>
      <c r="AB29" s="229">
        <v>505</v>
      </c>
      <c r="AC29" s="24">
        <v>0.15577889447236182</v>
      </c>
      <c r="AD29" s="24">
        <v>3.1155778894472363E-2</v>
      </c>
      <c r="AE29" s="228">
        <v>207</v>
      </c>
      <c r="AF29" s="229">
        <v>600</v>
      </c>
      <c r="AG29" s="24">
        <v>0.18811881188118812</v>
      </c>
      <c r="AH29" s="229">
        <v>550</v>
      </c>
      <c r="AI29" s="229">
        <v>660</v>
      </c>
      <c r="AJ29" s="24">
        <v>0.25</v>
      </c>
      <c r="AK29" s="24">
        <v>0.05</v>
      </c>
      <c r="AL29" s="228">
        <v>133</v>
      </c>
      <c r="AM29" s="229">
        <v>750</v>
      </c>
      <c r="AN29" s="24">
        <v>0.13122171945701358</v>
      </c>
      <c r="AO29" s="229">
        <v>650</v>
      </c>
      <c r="AP29" s="229">
        <v>850</v>
      </c>
      <c r="AQ29" s="24">
        <v>0.20967741935483872</v>
      </c>
      <c r="AR29" s="24">
        <v>4.1935483870967745E-2</v>
      </c>
      <c r="AS29" s="46" t="s">
        <v>339</v>
      </c>
    </row>
    <row r="30" spans="1:45" ht="10" x14ac:dyDescent="0.2">
      <c r="B30" s="6" t="s">
        <v>172</v>
      </c>
      <c r="C30" s="228">
        <v>144</v>
      </c>
      <c r="D30" s="229">
        <v>450</v>
      </c>
      <c r="E30" s="24">
        <v>0.18421052631578946</v>
      </c>
      <c r="F30" s="229">
        <v>420</v>
      </c>
      <c r="G30" s="229">
        <v>478</v>
      </c>
      <c r="H30" s="24">
        <v>0.2</v>
      </c>
      <c r="I30" s="24">
        <v>0.04</v>
      </c>
      <c r="J30" s="228">
        <v>442</v>
      </c>
      <c r="K30" s="229">
        <v>550</v>
      </c>
      <c r="L30" s="24">
        <v>0.22222222222222221</v>
      </c>
      <c r="M30" s="229">
        <v>500</v>
      </c>
      <c r="N30" s="229">
        <v>600</v>
      </c>
      <c r="O30" s="24">
        <v>0.22222222222222221</v>
      </c>
      <c r="P30" s="24">
        <v>4.4444444444444439E-2</v>
      </c>
      <c r="Q30" s="228">
        <v>209</v>
      </c>
      <c r="R30" s="229">
        <v>675</v>
      </c>
      <c r="S30" s="24">
        <v>0.17391304347826086</v>
      </c>
      <c r="T30" s="229">
        <v>580</v>
      </c>
      <c r="U30" s="229">
        <v>750</v>
      </c>
      <c r="V30" s="24">
        <v>0.25</v>
      </c>
      <c r="W30" s="24">
        <v>0.05</v>
      </c>
      <c r="X30" s="228">
        <v>36</v>
      </c>
      <c r="Y30" s="229">
        <v>483</v>
      </c>
      <c r="Z30" s="24">
        <v>0.12325581395348838</v>
      </c>
      <c r="AA30" s="229">
        <v>450</v>
      </c>
      <c r="AB30" s="229">
        <v>550</v>
      </c>
      <c r="AC30" s="24">
        <v>0.20749999999999999</v>
      </c>
      <c r="AD30" s="24">
        <v>4.1499999999999995E-2</v>
      </c>
      <c r="AE30" s="228">
        <v>286</v>
      </c>
      <c r="AF30" s="229">
        <v>600</v>
      </c>
      <c r="AG30" s="24">
        <v>0.15384615384615385</v>
      </c>
      <c r="AH30" s="229">
        <v>540</v>
      </c>
      <c r="AI30" s="229">
        <v>680</v>
      </c>
      <c r="AJ30" s="24">
        <v>0.29032258064516131</v>
      </c>
      <c r="AK30" s="24">
        <v>5.8064516129032261E-2</v>
      </c>
      <c r="AL30" s="228">
        <v>374</v>
      </c>
      <c r="AM30" s="229">
        <v>785</v>
      </c>
      <c r="AN30" s="24">
        <v>0.18939393939393939</v>
      </c>
      <c r="AO30" s="229">
        <v>680</v>
      </c>
      <c r="AP30" s="229">
        <v>900</v>
      </c>
      <c r="AQ30" s="24">
        <v>0.30833333333333335</v>
      </c>
      <c r="AR30" s="24">
        <v>6.1666666666666668E-2</v>
      </c>
      <c r="AS30" s="46" t="s">
        <v>339</v>
      </c>
    </row>
    <row r="31" spans="1:45" ht="10" x14ac:dyDescent="0.2">
      <c r="B31" s="6" t="s">
        <v>173</v>
      </c>
      <c r="C31" s="228">
        <v>99</v>
      </c>
      <c r="D31" s="229">
        <v>350</v>
      </c>
      <c r="E31" s="24">
        <v>0.1864406779661017</v>
      </c>
      <c r="F31" s="229">
        <v>305</v>
      </c>
      <c r="G31" s="229">
        <v>450</v>
      </c>
      <c r="H31" s="24">
        <v>0.29629629629629628</v>
      </c>
      <c r="I31" s="24">
        <v>5.9259259259259255E-2</v>
      </c>
      <c r="J31" s="228">
        <v>247</v>
      </c>
      <c r="K31" s="229">
        <v>500</v>
      </c>
      <c r="L31" s="24">
        <v>0.1111111111111111</v>
      </c>
      <c r="M31" s="229">
        <v>420</v>
      </c>
      <c r="N31" s="229">
        <v>550</v>
      </c>
      <c r="O31" s="24">
        <v>8.6956521739130432E-2</v>
      </c>
      <c r="P31" s="24">
        <v>1.7391304347826087E-2</v>
      </c>
      <c r="Q31" s="228">
        <v>127</v>
      </c>
      <c r="R31" s="229">
        <v>680</v>
      </c>
      <c r="S31" s="24">
        <v>0.15254237288135594</v>
      </c>
      <c r="T31" s="229">
        <v>590</v>
      </c>
      <c r="U31" s="229">
        <v>750</v>
      </c>
      <c r="V31" s="24">
        <v>0.21428571428571427</v>
      </c>
      <c r="W31" s="24">
        <v>4.2857142857142858E-2</v>
      </c>
      <c r="X31" s="228">
        <v>45</v>
      </c>
      <c r="Y31" s="229">
        <v>500</v>
      </c>
      <c r="Z31" s="24">
        <v>0.12359550561797752</v>
      </c>
      <c r="AA31" s="229">
        <v>470</v>
      </c>
      <c r="AB31" s="229">
        <v>580</v>
      </c>
      <c r="AC31" s="24">
        <v>0.19047619047619047</v>
      </c>
      <c r="AD31" s="24">
        <v>3.8095238095238092E-2</v>
      </c>
      <c r="AE31" s="228">
        <v>171</v>
      </c>
      <c r="AF31" s="229">
        <v>600</v>
      </c>
      <c r="AG31" s="24">
        <v>0.15384615384615385</v>
      </c>
      <c r="AH31" s="229">
        <v>525</v>
      </c>
      <c r="AI31" s="229">
        <v>700</v>
      </c>
      <c r="AJ31" s="24">
        <v>0.21212121212121213</v>
      </c>
      <c r="AK31" s="24">
        <v>4.2424242424242427E-2</v>
      </c>
      <c r="AL31" s="228">
        <v>120</v>
      </c>
      <c r="AM31" s="229">
        <v>765</v>
      </c>
      <c r="AN31" s="24">
        <v>0.125</v>
      </c>
      <c r="AO31" s="229">
        <v>655</v>
      </c>
      <c r="AP31" s="229">
        <v>900</v>
      </c>
      <c r="AQ31" s="24">
        <v>0.18604651162790697</v>
      </c>
      <c r="AR31" s="24">
        <v>3.7209302325581395E-2</v>
      </c>
      <c r="AS31" s="46" t="s">
        <v>339</v>
      </c>
    </row>
    <row r="32" spans="1:45" ht="10" x14ac:dyDescent="0.2">
      <c r="B32" s="6" t="s">
        <v>174</v>
      </c>
      <c r="C32" s="228">
        <v>208</v>
      </c>
      <c r="D32" s="229">
        <v>430</v>
      </c>
      <c r="E32" s="24">
        <v>0.19444444444444445</v>
      </c>
      <c r="F32" s="229">
        <v>375</v>
      </c>
      <c r="G32" s="229">
        <v>465</v>
      </c>
      <c r="H32" s="24">
        <v>0.19444444444444445</v>
      </c>
      <c r="I32" s="24">
        <v>3.888888888888889E-2</v>
      </c>
      <c r="J32" s="228">
        <v>573</v>
      </c>
      <c r="K32" s="229">
        <v>550</v>
      </c>
      <c r="L32" s="24">
        <v>0.19565217391304349</v>
      </c>
      <c r="M32" s="229">
        <v>480</v>
      </c>
      <c r="N32" s="229">
        <v>615</v>
      </c>
      <c r="O32" s="24">
        <v>0.22222222222222221</v>
      </c>
      <c r="P32" s="24">
        <v>4.4444444444444439E-2</v>
      </c>
      <c r="Q32" s="228">
        <v>181</v>
      </c>
      <c r="R32" s="229">
        <v>750</v>
      </c>
      <c r="S32" s="24">
        <v>0.1111111111111111</v>
      </c>
      <c r="T32" s="229">
        <v>645</v>
      </c>
      <c r="U32" s="229">
        <v>890</v>
      </c>
      <c r="V32" s="24">
        <v>0.20967741935483872</v>
      </c>
      <c r="W32" s="24">
        <v>4.1935483870967745E-2</v>
      </c>
      <c r="X32" s="228">
        <v>37</v>
      </c>
      <c r="Y32" s="229">
        <v>550</v>
      </c>
      <c r="Z32" s="24">
        <v>0.1</v>
      </c>
      <c r="AA32" s="229">
        <v>495</v>
      </c>
      <c r="AB32" s="229">
        <v>630</v>
      </c>
      <c r="AC32" s="24">
        <v>4.7619047619047616E-2</v>
      </c>
      <c r="AD32" s="24">
        <v>9.5238095238095229E-3</v>
      </c>
      <c r="AE32" s="228">
        <v>152</v>
      </c>
      <c r="AF32" s="229">
        <v>805</v>
      </c>
      <c r="AG32" s="24">
        <v>0.16161616161616163</v>
      </c>
      <c r="AH32" s="229">
        <v>678</v>
      </c>
      <c r="AI32" s="229">
        <v>913</v>
      </c>
      <c r="AJ32" s="24">
        <v>0.23846153846153847</v>
      </c>
      <c r="AK32" s="24">
        <v>4.7692307692307694E-2</v>
      </c>
      <c r="AL32" s="228">
        <v>164</v>
      </c>
      <c r="AM32" s="229">
        <v>1100</v>
      </c>
      <c r="AN32" s="24">
        <v>0.13989637305699482</v>
      </c>
      <c r="AO32" s="229">
        <v>943</v>
      </c>
      <c r="AP32" s="229">
        <v>1395</v>
      </c>
      <c r="AQ32" s="24">
        <v>0.22222222222222221</v>
      </c>
      <c r="AR32" s="24">
        <v>4.4444444444444439E-2</v>
      </c>
      <c r="AS32" s="46" t="s">
        <v>339</v>
      </c>
    </row>
    <row r="33" spans="1:45" ht="10" x14ac:dyDescent="0.2">
      <c r="B33" s="6" t="s">
        <v>175</v>
      </c>
      <c r="C33" s="228">
        <v>47</v>
      </c>
      <c r="D33" s="229">
        <v>420</v>
      </c>
      <c r="E33" s="24">
        <v>7.6923076923076927E-2</v>
      </c>
      <c r="F33" s="229">
        <v>243</v>
      </c>
      <c r="G33" s="229">
        <v>450</v>
      </c>
      <c r="H33" s="24">
        <v>0.10526315789473684</v>
      </c>
      <c r="I33" s="24">
        <v>2.1052631578947368E-2</v>
      </c>
      <c r="J33" s="228">
        <v>266</v>
      </c>
      <c r="K33" s="229">
        <v>540</v>
      </c>
      <c r="L33" s="24">
        <v>0.2</v>
      </c>
      <c r="M33" s="229">
        <v>485</v>
      </c>
      <c r="N33" s="229">
        <v>595</v>
      </c>
      <c r="O33" s="24">
        <v>0.23287671232876711</v>
      </c>
      <c r="P33" s="24">
        <v>4.6575342465753421E-2</v>
      </c>
      <c r="Q33" s="228">
        <v>71</v>
      </c>
      <c r="R33" s="229">
        <v>705</v>
      </c>
      <c r="S33" s="24">
        <v>5.2238805970149252E-2</v>
      </c>
      <c r="T33" s="229">
        <v>620</v>
      </c>
      <c r="U33" s="229">
        <v>795</v>
      </c>
      <c r="V33" s="24">
        <v>0.17499999999999999</v>
      </c>
      <c r="W33" s="24">
        <v>3.4999999999999996E-2</v>
      </c>
      <c r="X33" s="228">
        <v>24</v>
      </c>
      <c r="Y33" s="229">
        <v>592</v>
      </c>
      <c r="Z33" s="24">
        <v>0.27311827956989249</v>
      </c>
      <c r="AA33" s="229">
        <v>498</v>
      </c>
      <c r="AB33" s="229">
        <v>650</v>
      </c>
      <c r="AC33" s="24">
        <v>0.184</v>
      </c>
      <c r="AD33" s="24">
        <v>3.6799999999999999E-2</v>
      </c>
      <c r="AE33" s="228">
        <v>69</v>
      </c>
      <c r="AF33" s="229">
        <v>750</v>
      </c>
      <c r="AG33" s="24">
        <v>7.1428571428571425E-2</v>
      </c>
      <c r="AH33" s="229">
        <v>650</v>
      </c>
      <c r="AI33" s="229">
        <v>850</v>
      </c>
      <c r="AJ33" s="24">
        <v>0.15384615384615385</v>
      </c>
      <c r="AK33" s="24">
        <v>3.0769230769230771E-2</v>
      </c>
      <c r="AL33" s="228">
        <v>89</v>
      </c>
      <c r="AM33" s="229">
        <v>1050</v>
      </c>
      <c r="AN33" s="24">
        <v>7.1428571428571425E-2</v>
      </c>
      <c r="AO33" s="229">
        <v>855</v>
      </c>
      <c r="AP33" s="229">
        <v>1300</v>
      </c>
      <c r="AQ33" s="24">
        <v>0.1864406779661017</v>
      </c>
      <c r="AR33" s="24">
        <v>3.7288135593220341E-2</v>
      </c>
      <c r="AS33" s="46" t="s">
        <v>339</v>
      </c>
    </row>
    <row r="34" spans="1:45" ht="10" x14ac:dyDescent="0.2">
      <c r="B34" s="6" t="s">
        <v>176</v>
      </c>
      <c r="C34" s="228">
        <v>114</v>
      </c>
      <c r="D34" s="229">
        <v>450</v>
      </c>
      <c r="E34" s="24">
        <v>0.16883116883116883</v>
      </c>
      <c r="F34" s="229">
        <v>420</v>
      </c>
      <c r="G34" s="229">
        <v>495</v>
      </c>
      <c r="H34" s="24">
        <v>0.18421052631578946</v>
      </c>
      <c r="I34" s="24">
        <v>3.6842105263157891E-2</v>
      </c>
      <c r="J34" s="228">
        <v>344</v>
      </c>
      <c r="K34" s="229">
        <v>520</v>
      </c>
      <c r="L34" s="24">
        <v>0.20930232558139536</v>
      </c>
      <c r="M34" s="229">
        <v>470</v>
      </c>
      <c r="N34" s="229">
        <v>595</v>
      </c>
      <c r="O34" s="24">
        <v>0.25301204819277107</v>
      </c>
      <c r="P34" s="24">
        <v>5.060240963855421E-2</v>
      </c>
      <c r="Q34" s="228">
        <v>170</v>
      </c>
      <c r="R34" s="229">
        <v>645</v>
      </c>
      <c r="S34" s="24">
        <v>0.17272727272727273</v>
      </c>
      <c r="T34" s="229">
        <v>570</v>
      </c>
      <c r="U34" s="229">
        <v>700</v>
      </c>
      <c r="V34" s="24">
        <v>0.28999999999999998</v>
      </c>
      <c r="W34" s="24">
        <v>5.7999999999999996E-2</v>
      </c>
      <c r="X34" s="228">
        <v>32</v>
      </c>
      <c r="Y34" s="229">
        <v>533</v>
      </c>
      <c r="Z34" s="24">
        <v>0.23953488372093024</v>
      </c>
      <c r="AA34" s="229">
        <v>485</v>
      </c>
      <c r="AB34" s="229">
        <v>575</v>
      </c>
      <c r="AC34" s="24">
        <v>0.3</v>
      </c>
      <c r="AD34" s="24">
        <v>0.06</v>
      </c>
      <c r="AE34" s="228">
        <v>177</v>
      </c>
      <c r="AF34" s="229">
        <v>590</v>
      </c>
      <c r="AG34" s="24">
        <v>0.19191919191919191</v>
      </c>
      <c r="AH34" s="229">
        <v>530</v>
      </c>
      <c r="AI34" s="229">
        <v>650</v>
      </c>
      <c r="AJ34" s="24">
        <v>0.28820960698689957</v>
      </c>
      <c r="AK34" s="24">
        <v>5.7641921397379912E-2</v>
      </c>
      <c r="AL34" s="228">
        <v>58</v>
      </c>
      <c r="AM34" s="229">
        <v>750</v>
      </c>
      <c r="AN34" s="24">
        <v>0.15384615384615385</v>
      </c>
      <c r="AO34" s="229">
        <v>665</v>
      </c>
      <c r="AP34" s="229">
        <v>840</v>
      </c>
      <c r="AQ34" s="24">
        <v>0.26050420168067229</v>
      </c>
      <c r="AR34" s="24">
        <v>5.2100840336134456E-2</v>
      </c>
      <c r="AS34" s="46" t="s">
        <v>339</v>
      </c>
    </row>
    <row r="35" spans="1:45" ht="10" x14ac:dyDescent="0.2">
      <c r="B35" s="6" t="s">
        <v>177</v>
      </c>
      <c r="C35" s="228">
        <v>330</v>
      </c>
      <c r="D35" s="229">
        <v>420</v>
      </c>
      <c r="E35" s="24">
        <v>0.2</v>
      </c>
      <c r="F35" s="229">
        <v>350</v>
      </c>
      <c r="G35" s="229">
        <v>480</v>
      </c>
      <c r="H35" s="24">
        <v>0.4</v>
      </c>
      <c r="I35" s="24">
        <v>0.08</v>
      </c>
      <c r="J35" s="228">
        <v>646</v>
      </c>
      <c r="K35" s="229">
        <v>540</v>
      </c>
      <c r="L35" s="24">
        <v>0.2558139534883721</v>
      </c>
      <c r="M35" s="229">
        <v>470</v>
      </c>
      <c r="N35" s="229">
        <v>630</v>
      </c>
      <c r="O35" s="24">
        <v>0.38461538461538464</v>
      </c>
      <c r="P35" s="24">
        <v>7.6923076923076927E-2</v>
      </c>
      <c r="Q35" s="228">
        <v>251</v>
      </c>
      <c r="R35" s="229">
        <v>600</v>
      </c>
      <c r="S35" s="24">
        <v>0.2</v>
      </c>
      <c r="T35" s="229">
        <v>550</v>
      </c>
      <c r="U35" s="229">
        <v>700</v>
      </c>
      <c r="V35" s="24">
        <v>0.25</v>
      </c>
      <c r="W35" s="24">
        <v>0.05</v>
      </c>
      <c r="X35" s="228">
        <v>39</v>
      </c>
      <c r="Y35" s="229">
        <v>500</v>
      </c>
      <c r="Z35" s="24">
        <v>0.17647058823529413</v>
      </c>
      <c r="AA35" s="229">
        <v>450</v>
      </c>
      <c r="AB35" s="229">
        <v>570</v>
      </c>
      <c r="AC35" s="24">
        <v>0.25</v>
      </c>
      <c r="AD35" s="24">
        <v>0.05</v>
      </c>
      <c r="AE35" s="228">
        <v>220</v>
      </c>
      <c r="AF35" s="229">
        <v>550</v>
      </c>
      <c r="AG35" s="24">
        <v>0.14583333333333334</v>
      </c>
      <c r="AH35" s="229">
        <v>505</v>
      </c>
      <c r="AI35" s="229">
        <v>628</v>
      </c>
      <c r="AJ35" s="24">
        <v>0.22222222222222221</v>
      </c>
      <c r="AK35" s="24">
        <v>4.4444444444444439E-2</v>
      </c>
      <c r="AL35" s="228">
        <v>88</v>
      </c>
      <c r="AM35" s="229">
        <v>686</v>
      </c>
      <c r="AN35" s="24">
        <v>0.14333333333333334</v>
      </c>
      <c r="AO35" s="229">
        <v>585</v>
      </c>
      <c r="AP35" s="229">
        <v>795</v>
      </c>
      <c r="AQ35" s="24">
        <v>0.24727272727272728</v>
      </c>
      <c r="AR35" s="24">
        <v>4.9454545454545459E-2</v>
      </c>
      <c r="AS35" s="46" t="s">
        <v>339</v>
      </c>
    </row>
    <row r="36" spans="1:45" ht="10" x14ac:dyDescent="0.2">
      <c r="B36" s="6" t="s">
        <v>178</v>
      </c>
      <c r="C36" s="228">
        <v>30</v>
      </c>
      <c r="D36" s="229">
        <v>430</v>
      </c>
      <c r="E36" s="24">
        <v>0.16216216216216217</v>
      </c>
      <c r="F36" s="229">
        <v>410</v>
      </c>
      <c r="G36" s="229">
        <v>450</v>
      </c>
      <c r="H36" s="24">
        <v>0.16216216216216217</v>
      </c>
      <c r="I36" s="24">
        <v>3.2432432432432434E-2</v>
      </c>
      <c r="J36" s="228">
        <v>232</v>
      </c>
      <c r="K36" s="229">
        <v>525</v>
      </c>
      <c r="L36" s="24">
        <v>0.19318181818181818</v>
      </c>
      <c r="M36" s="229">
        <v>480</v>
      </c>
      <c r="N36" s="229">
        <v>550</v>
      </c>
      <c r="O36" s="24">
        <v>0.22093023255813954</v>
      </c>
      <c r="P36" s="24">
        <v>4.4186046511627906E-2</v>
      </c>
      <c r="Q36" s="228">
        <v>142</v>
      </c>
      <c r="R36" s="229">
        <v>630</v>
      </c>
      <c r="S36" s="24">
        <v>0.18867924528301888</v>
      </c>
      <c r="T36" s="229">
        <v>580</v>
      </c>
      <c r="U36" s="229">
        <v>700</v>
      </c>
      <c r="V36" s="24">
        <v>0.27272727272727271</v>
      </c>
      <c r="W36" s="24">
        <v>5.4545454545454543E-2</v>
      </c>
      <c r="X36" s="228">
        <v>25</v>
      </c>
      <c r="Y36" s="229">
        <v>480</v>
      </c>
      <c r="Z36" s="24">
        <v>7.8651685393258425E-2</v>
      </c>
      <c r="AA36" s="229">
        <v>420</v>
      </c>
      <c r="AB36" s="229">
        <v>570</v>
      </c>
      <c r="AC36" s="24">
        <v>0.2</v>
      </c>
      <c r="AD36" s="24">
        <v>0.04</v>
      </c>
      <c r="AE36" s="228">
        <v>178</v>
      </c>
      <c r="AF36" s="229">
        <v>623</v>
      </c>
      <c r="AG36" s="24">
        <v>0.13272727272727272</v>
      </c>
      <c r="AH36" s="229">
        <v>550</v>
      </c>
      <c r="AI36" s="229">
        <v>705</v>
      </c>
      <c r="AJ36" s="24">
        <v>0.38444444444444442</v>
      </c>
      <c r="AK36" s="24">
        <v>7.6888888888888882E-2</v>
      </c>
      <c r="AL36" s="228">
        <v>204</v>
      </c>
      <c r="AM36" s="229">
        <v>780</v>
      </c>
      <c r="AN36" s="24">
        <v>0.2</v>
      </c>
      <c r="AO36" s="229">
        <v>700</v>
      </c>
      <c r="AP36" s="229">
        <v>885</v>
      </c>
      <c r="AQ36" s="24">
        <v>0.32203389830508472</v>
      </c>
      <c r="AR36" s="24">
        <v>6.4406779661016947E-2</v>
      </c>
      <c r="AS36" s="46" t="s">
        <v>339</v>
      </c>
    </row>
    <row r="37" spans="1:45" ht="10" x14ac:dyDescent="0.2">
      <c r="B37" s="6" t="s">
        <v>179</v>
      </c>
      <c r="C37" s="228">
        <v>258</v>
      </c>
      <c r="D37" s="229">
        <v>450</v>
      </c>
      <c r="E37" s="24">
        <v>0.18421052631578946</v>
      </c>
      <c r="F37" s="229">
        <v>400</v>
      </c>
      <c r="G37" s="229">
        <v>480</v>
      </c>
      <c r="H37" s="24">
        <v>0.15384615384615385</v>
      </c>
      <c r="I37" s="24">
        <v>3.0769230769230771E-2</v>
      </c>
      <c r="J37" s="228">
        <v>403</v>
      </c>
      <c r="K37" s="229">
        <v>560</v>
      </c>
      <c r="L37" s="24">
        <v>0.16666666666666666</v>
      </c>
      <c r="M37" s="229">
        <v>500</v>
      </c>
      <c r="N37" s="229">
        <v>625</v>
      </c>
      <c r="O37" s="24">
        <v>0.24444444444444444</v>
      </c>
      <c r="P37" s="24">
        <v>4.8888888888888885E-2</v>
      </c>
      <c r="Q37" s="228">
        <v>51</v>
      </c>
      <c r="R37" s="229">
        <v>850</v>
      </c>
      <c r="S37" s="24">
        <v>0.24087591240875914</v>
      </c>
      <c r="T37" s="229">
        <v>700</v>
      </c>
      <c r="U37" s="229">
        <v>1030</v>
      </c>
      <c r="V37" s="24">
        <v>0.41666666666666669</v>
      </c>
      <c r="W37" s="24">
        <v>8.3333333333333343E-2</v>
      </c>
      <c r="X37" s="228">
        <v>28</v>
      </c>
      <c r="Y37" s="229">
        <v>673</v>
      </c>
      <c r="Z37" s="24">
        <v>0.1069078947368421</v>
      </c>
      <c r="AA37" s="229">
        <v>625</v>
      </c>
      <c r="AB37" s="229">
        <v>778</v>
      </c>
      <c r="AC37" s="24">
        <v>0.20178571428571429</v>
      </c>
      <c r="AD37" s="24">
        <v>4.0357142857142855E-2</v>
      </c>
      <c r="AE37" s="228">
        <v>50</v>
      </c>
      <c r="AF37" s="229">
        <v>850</v>
      </c>
      <c r="AG37" s="24">
        <v>0.13333333333333333</v>
      </c>
      <c r="AH37" s="229">
        <v>730</v>
      </c>
      <c r="AI37" s="229">
        <v>925</v>
      </c>
      <c r="AJ37" s="24">
        <v>0.2318840579710145</v>
      </c>
      <c r="AK37" s="24">
        <v>4.6376811594202899E-2</v>
      </c>
      <c r="AL37" s="228">
        <v>31</v>
      </c>
      <c r="AM37" s="229">
        <v>1100</v>
      </c>
      <c r="AN37" s="24">
        <v>4.7619047619047616E-2</v>
      </c>
      <c r="AO37" s="229">
        <v>1000</v>
      </c>
      <c r="AP37" s="229">
        <v>1350</v>
      </c>
      <c r="AQ37" s="24">
        <v>8.9108910891089105E-2</v>
      </c>
      <c r="AR37" s="24">
        <v>1.782178217821782E-2</v>
      </c>
      <c r="AS37" s="46" t="s">
        <v>339</v>
      </c>
    </row>
    <row r="38" spans="1:45" ht="10" x14ac:dyDescent="0.2">
      <c r="B38" s="6" t="s">
        <v>180</v>
      </c>
      <c r="C38" s="228">
        <v>66</v>
      </c>
      <c r="D38" s="229">
        <v>470</v>
      </c>
      <c r="E38" s="24">
        <v>0.189873417721519</v>
      </c>
      <c r="F38" s="229">
        <v>420</v>
      </c>
      <c r="G38" s="229">
        <v>550</v>
      </c>
      <c r="H38" s="24">
        <v>0.30555555555555558</v>
      </c>
      <c r="I38" s="24">
        <v>6.1111111111111116E-2</v>
      </c>
      <c r="J38" s="228">
        <v>254</v>
      </c>
      <c r="K38" s="229">
        <v>560</v>
      </c>
      <c r="L38" s="24">
        <v>0.16666666666666666</v>
      </c>
      <c r="M38" s="229">
        <v>500</v>
      </c>
      <c r="N38" s="229">
        <v>660</v>
      </c>
      <c r="O38" s="24">
        <v>0.30232558139534882</v>
      </c>
      <c r="P38" s="24">
        <v>6.0465116279069767E-2</v>
      </c>
      <c r="Q38" s="228">
        <v>198</v>
      </c>
      <c r="R38" s="229">
        <v>620</v>
      </c>
      <c r="S38" s="24">
        <v>0.12727272727272726</v>
      </c>
      <c r="T38" s="229">
        <v>550</v>
      </c>
      <c r="U38" s="229">
        <v>700</v>
      </c>
      <c r="V38" s="24">
        <v>0.25252525252525254</v>
      </c>
      <c r="W38" s="24">
        <v>5.0505050505050511E-2</v>
      </c>
      <c r="X38" s="228">
        <v>24</v>
      </c>
      <c r="Y38" s="229">
        <v>523</v>
      </c>
      <c r="Z38" s="24">
        <v>0.16222222222222221</v>
      </c>
      <c r="AA38" s="229">
        <v>470</v>
      </c>
      <c r="AB38" s="229">
        <v>550</v>
      </c>
      <c r="AC38" s="24">
        <v>0.275609756097561</v>
      </c>
      <c r="AD38" s="24">
        <v>5.5121951219512202E-2</v>
      </c>
      <c r="AE38" s="228">
        <v>467</v>
      </c>
      <c r="AF38" s="229">
        <v>585</v>
      </c>
      <c r="AG38" s="24">
        <v>0.17</v>
      </c>
      <c r="AH38" s="229">
        <v>550</v>
      </c>
      <c r="AI38" s="229">
        <v>650</v>
      </c>
      <c r="AJ38" s="24">
        <v>0.27173913043478259</v>
      </c>
      <c r="AK38" s="24">
        <v>5.434782608695652E-2</v>
      </c>
      <c r="AL38" s="228">
        <v>479</v>
      </c>
      <c r="AM38" s="229">
        <v>700</v>
      </c>
      <c r="AN38" s="24">
        <v>0.14754098360655737</v>
      </c>
      <c r="AO38" s="229">
        <v>630</v>
      </c>
      <c r="AP38" s="229">
        <v>800</v>
      </c>
      <c r="AQ38" s="24">
        <v>0.27272727272727271</v>
      </c>
      <c r="AR38" s="24">
        <v>5.4545454545454543E-2</v>
      </c>
      <c r="AS38" s="46" t="s">
        <v>339</v>
      </c>
    </row>
    <row r="39" spans="1:45" ht="10" x14ac:dyDescent="0.2">
      <c r="B39" s="6" t="s">
        <v>181</v>
      </c>
      <c r="C39" s="228">
        <v>504</v>
      </c>
      <c r="D39" s="229">
        <v>413</v>
      </c>
      <c r="E39" s="24">
        <v>0.18</v>
      </c>
      <c r="F39" s="229">
        <v>350</v>
      </c>
      <c r="G39" s="229">
        <v>460</v>
      </c>
      <c r="H39" s="24">
        <v>0.18</v>
      </c>
      <c r="I39" s="24">
        <v>3.5999999999999997E-2</v>
      </c>
      <c r="J39" s="228">
        <v>640</v>
      </c>
      <c r="K39" s="229">
        <v>560</v>
      </c>
      <c r="L39" s="24">
        <v>0.24444444444444444</v>
      </c>
      <c r="M39" s="229">
        <v>495</v>
      </c>
      <c r="N39" s="229">
        <v>650</v>
      </c>
      <c r="O39" s="24">
        <v>0.21739130434782608</v>
      </c>
      <c r="P39" s="24">
        <v>4.3478260869565216E-2</v>
      </c>
      <c r="Q39" s="228">
        <v>96</v>
      </c>
      <c r="R39" s="229">
        <v>899</v>
      </c>
      <c r="S39" s="24">
        <v>0.30289855072463767</v>
      </c>
      <c r="T39" s="229">
        <v>721</v>
      </c>
      <c r="U39" s="229">
        <v>1100</v>
      </c>
      <c r="V39" s="24">
        <v>0.38307692307692309</v>
      </c>
      <c r="W39" s="24">
        <v>7.6615384615384613E-2</v>
      </c>
      <c r="X39" s="228">
        <v>45</v>
      </c>
      <c r="Y39" s="229">
        <v>675</v>
      </c>
      <c r="Z39" s="24">
        <v>8.8709677419354843E-2</v>
      </c>
      <c r="AA39" s="229">
        <v>590</v>
      </c>
      <c r="AB39" s="229">
        <v>740</v>
      </c>
      <c r="AC39" s="24">
        <v>0.22727272727272727</v>
      </c>
      <c r="AD39" s="24">
        <v>4.5454545454545456E-2</v>
      </c>
      <c r="AE39" s="228">
        <v>63</v>
      </c>
      <c r="AF39" s="229">
        <v>900</v>
      </c>
      <c r="AG39" s="24">
        <v>0.11801242236024845</v>
      </c>
      <c r="AH39" s="229">
        <v>765</v>
      </c>
      <c r="AI39" s="229">
        <v>1000</v>
      </c>
      <c r="AJ39" s="24">
        <v>0.21951219512195122</v>
      </c>
      <c r="AK39" s="24">
        <v>4.3902439024390241E-2</v>
      </c>
      <c r="AL39" s="228">
        <v>32</v>
      </c>
      <c r="AM39" s="229">
        <v>1200</v>
      </c>
      <c r="AN39" s="24">
        <v>9.0909090909090912E-2</v>
      </c>
      <c r="AO39" s="229">
        <v>1013</v>
      </c>
      <c r="AP39" s="229">
        <v>1500</v>
      </c>
      <c r="AQ39" s="24">
        <v>9.0909090909090912E-2</v>
      </c>
      <c r="AR39" s="24">
        <v>1.8181818181818181E-2</v>
      </c>
      <c r="AS39" s="46" t="s">
        <v>339</v>
      </c>
    </row>
    <row r="40" spans="1:45" ht="10" x14ac:dyDescent="0.2">
      <c r="B40" s="6" t="s">
        <v>182</v>
      </c>
      <c r="C40" s="228">
        <v>53</v>
      </c>
      <c r="D40" s="229">
        <v>440</v>
      </c>
      <c r="E40" s="24">
        <v>0.17333333333333334</v>
      </c>
      <c r="F40" s="229">
        <v>400</v>
      </c>
      <c r="G40" s="229">
        <v>460</v>
      </c>
      <c r="H40" s="24">
        <v>0.14882506527415143</v>
      </c>
      <c r="I40" s="24">
        <v>2.9765013054830286E-2</v>
      </c>
      <c r="J40" s="228">
        <v>374</v>
      </c>
      <c r="K40" s="229">
        <v>530</v>
      </c>
      <c r="L40" s="24">
        <v>0.19101123595505617</v>
      </c>
      <c r="M40" s="229">
        <v>480</v>
      </c>
      <c r="N40" s="229">
        <v>595</v>
      </c>
      <c r="O40" s="24">
        <v>0.19101123595505617</v>
      </c>
      <c r="P40" s="24">
        <v>3.8202247191011236E-2</v>
      </c>
      <c r="Q40" s="228">
        <v>138</v>
      </c>
      <c r="R40" s="229">
        <v>750</v>
      </c>
      <c r="S40" s="24">
        <v>0.15384615384615385</v>
      </c>
      <c r="T40" s="229">
        <v>660</v>
      </c>
      <c r="U40" s="229">
        <v>920</v>
      </c>
      <c r="V40" s="24">
        <v>0.2711864406779661</v>
      </c>
      <c r="W40" s="24">
        <v>5.4237288135593219E-2</v>
      </c>
      <c r="X40" s="228">
        <v>25</v>
      </c>
      <c r="Y40" s="229">
        <v>620</v>
      </c>
      <c r="Z40" s="24">
        <v>0.16322701688555347</v>
      </c>
      <c r="AA40" s="229">
        <v>575</v>
      </c>
      <c r="AB40" s="229">
        <v>690</v>
      </c>
      <c r="AC40" s="24">
        <v>0.19230769230769232</v>
      </c>
      <c r="AD40" s="24">
        <v>3.8461538461538464E-2</v>
      </c>
      <c r="AE40" s="228">
        <v>102</v>
      </c>
      <c r="AF40" s="229">
        <v>840</v>
      </c>
      <c r="AG40" s="24">
        <v>0.16666666666666666</v>
      </c>
      <c r="AH40" s="229">
        <v>725</v>
      </c>
      <c r="AI40" s="229">
        <v>950</v>
      </c>
      <c r="AJ40" s="24">
        <v>0.23893805309734514</v>
      </c>
      <c r="AK40" s="24">
        <v>4.7787610619469026E-2</v>
      </c>
      <c r="AL40" s="228">
        <v>92</v>
      </c>
      <c r="AM40" s="229">
        <v>1250</v>
      </c>
      <c r="AN40" s="24">
        <v>0.19047619047619047</v>
      </c>
      <c r="AO40" s="229">
        <v>1000</v>
      </c>
      <c r="AP40" s="229">
        <v>1495</v>
      </c>
      <c r="AQ40" s="24">
        <v>0.31856540084388185</v>
      </c>
      <c r="AR40" s="24">
        <v>6.3713080168776373E-2</v>
      </c>
      <c r="AS40" s="46" t="s">
        <v>339</v>
      </c>
    </row>
    <row r="41" spans="1:45" ht="10" x14ac:dyDescent="0.2">
      <c r="B41" s="6" t="s">
        <v>183</v>
      </c>
      <c r="C41" s="228">
        <v>12</v>
      </c>
      <c r="D41" s="229">
        <v>425</v>
      </c>
      <c r="E41" s="24">
        <v>0.14864864864864866</v>
      </c>
      <c r="F41" s="229">
        <v>380</v>
      </c>
      <c r="G41" s="229">
        <v>450</v>
      </c>
      <c r="H41" s="24">
        <v>0.14864864864864866</v>
      </c>
      <c r="I41" s="24">
        <v>2.9729729729729731E-2</v>
      </c>
      <c r="J41" s="228">
        <v>122</v>
      </c>
      <c r="K41" s="229">
        <v>500</v>
      </c>
      <c r="L41" s="24">
        <v>0.15473441108545036</v>
      </c>
      <c r="M41" s="229">
        <v>470</v>
      </c>
      <c r="N41" s="229">
        <v>550</v>
      </c>
      <c r="O41" s="24">
        <v>0.19047619047619047</v>
      </c>
      <c r="P41" s="24">
        <v>3.8095238095238092E-2</v>
      </c>
      <c r="Q41" s="228">
        <v>147</v>
      </c>
      <c r="R41" s="229">
        <v>650</v>
      </c>
      <c r="S41" s="24">
        <v>0.18181818181818182</v>
      </c>
      <c r="T41" s="229">
        <v>575</v>
      </c>
      <c r="U41" s="229">
        <v>700</v>
      </c>
      <c r="V41" s="24">
        <v>0.27450980392156865</v>
      </c>
      <c r="W41" s="24">
        <v>5.4901960784313732E-2</v>
      </c>
      <c r="X41" s="228">
        <v>23</v>
      </c>
      <c r="Y41" s="229">
        <v>550</v>
      </c>
      <c r="Z41" s="24">
        <v>0.22767857142857142</v>
      </c>
      <c r="AA41" s="229">
        <v>462</v>
      </c>
      <c r="AB41" s="229">
        <v>600</v>
      </c>
      <c r="AC41" s="24">
        <v>0.34146341463414637</v>
      </c>
      <c r="AD41" s="24">
        <v>6.8292682926829273E-2</v>
      </c>
      <c r="AE41" s="228">
        <v>205</v>
      </c>
      <c r="AF41" s="229">
        <v>600</v>
      </c>
      <c r="AG41" s="24">
        <v>0.17647058823529413</v>
      </c>
      <c r="AH41" s="229">
        <v>550</v>
      </c>
      <c r="AI41" s="229">
        <v>675</v>
      </c>
      <c r="AJ41" s="24">
        <v>0.25</v>
      </c>
      <c r="AK41" s="24">
        <v>0.05</v>
      </c>
      <c r="AL41" s="228">
        <v>161</v>
      </c>
      <c r="AM41" s="229">
        <v>750</v>
      </c>
      <c r="AN41" s="24">
        <v>0.18110236220472442</v>
      </c>
      <c r="AO41" s="229">
        <v>650</v>
      </c>
      <c r="AP41" s="229">
        <v>850</v>
      </c>
      <c r="AQ41" s="24">
        <v>0.25</v>
      </c>
      <c r="AR41" s="24">
        <v>0.05</v>
      </c>
      <c r="AS41" s="46" t="s">
        <v>339</v>
      </c>
    </row>
    <row r="42" spans="1:45" ht="10" x14ac:dyDescent="0.2">
      <c r="B42" s="6" t="s">
        <v>184</v>
      </c>
      <c r="C42" s="228">
        <v>53</v>
      </c>
      <c r="D42" s="229">
        <v>385</v>
      </c>
      <c r="E42" s="24">
        <v>0.11594202898550725</v>
      </c>
      <c r="F42" s="229">
        <v>350</v>
      </c>
      <c r="G42" s="229">
        <v>415</v>
      </c>
      <c r="H42" s="24">
        <v>0.15615615615615616</v>
      </c>
      <c r="I42" s="24">
        <v>3.1231231231231234E-2</v>
      </c>
      <c r="J42" s="228">
        <v>227</v>
      </c>
      <c r="K42" s="229">
        <v>460</v>
      </c>
      <c r="L42" s="24">
        <v>0.13580246913580246</v>
      </c>
      <c r="M42" s="229">
        <v>430</v>
      </c>
      <c r="N42" s="229">
        <v>495</v>
      </c>
      <c r="O42" s="24">
        <v>0.16455696202531644</v>
      </c>
      <c r="P42" s="24">
        <v>3.2911392405063286E-2</v>
      </c>
      <c r="Q42" s="228">
        <v>94</v>
      </c>
      <c r="R42" s="229">
        <v>595</v>
      </c>
      <c r="S42" s="24">
        <v>0.14423076923076922</v>
      </c>
      <c r="T42" s="229">
        <v>530</v>
      </c>
      <c r="U42" s="229">
        <v>650</v>
      </c>
      <c r="V42" s="24">
        <v>0.26595744680851063</v>
      </c>
      <c r="W42" s="24">
        <v>5.3191489361702128E-2</v>
      </c>
      <c r="X42" s="228">
        <v>56</v>
      </c>
      <c r="Y42" s="229">
        <v>480</v>
      </c>
      <c r="Z42" s="24">
        <v>0.14285714285714285</v>
      </c>
      <c r="AA42" s="229">
        <v>425</v>
      </c>
      <c r="AB42" s="229">
        <v>510</v>
      </c>
      <c r="AC42" s="24">
        <v>0.23076923076923078</v>
      </c>
      <c r="AD42" s="24">
        <v>4.6153846153846156E-2</v>
      </c>
      <c r="AE42" s="228">
        <v>179</v>
      </c>
      <c r="AF42" s="229">
        <v>560</v>
      </c>
      <c r="AG42" s="24">
        <v>0.13590263691683571</v>
      </c>
      <c r="AH42" s="229">
        <v>500</v>
      </c>
      <c r="AI42" s="229">
        <v>600</v>
      </c>
      <c r="AJ42" s="24">
        <v>0.27272727272727271</v>
      </c>
      <c r="AK42" s="24">
        <v>5.4545454545454543E-2</v>
      </c>
      <c r="AL42" s="228">
        <v>60</v>
      </c>
      <c r="AM42" s="229">
        <v>678</v>
      </c>
      <c r="AN42" s="24">
        <v>0.2</v>
      </c>
      <c r="AO42" s="229">
        <v>583</v>
      </c>
      <c r="AP42" s="229">
        <v>775</v>
      </c>
      <c r="AQ42" s="24">
        <v>0.30384615384615382</v>
      </c>
      <c r="AR42" s="24">
        <v>6.0769230769230763E-2</v>
      </c>
      <c r="AS42" s="46" t="s">
        <v>339</v>
      </c>
    </row>
    <row r="43" spans="1:45" ht="10" x14ac:dyDescent="0.2">
      <c r="B43" s="6" t="s">
        <v>185</v>
      </c>
      <c r="C43" s="228">
        <v>69</v>
      </c>
      <c r="D43" s="229">
        <v>480</v>
      </c>
      <c r="E43" s="24">
        <v>0.26984126984126983</v>
      </c>
      <c r="F43" s="229">
        <v>430</v>
      </c>
      <c r="G43" s="229">
        <v>500</v>
      </c>
      <c r="H43" s="24">
        <v>0.72661870503597126</v>
      </c>
      <c r="I43" s="24">
        <v>0.14532374100719425</v>
      </c>
      <c r="J43" s="228">
        <v>244</v>
      </c>
      <c r="K43" s="229">
        <v>550</v>
      </c>
      <c r="L43" s="24">
        <v>0.22222222222222221</v>
      </c>
      <c r="M43" s="229">
        <v>467</v>
      </c>
      <c r="N43" s="229">
        <v>605</v>
      </c>
      <c r="O43" s="24">
        <v>0.42857142857142855</v>
      </c>
      <c r="P43" s="24">
        <v>8.5714285714285715E-2</v>
      </c>
      <c r="Q43" s="228">
        <v>75</v>
      </c>
      <c r="R43" s="229">
        <v>600</v>
      </c>
      <c r="S43" s="24">
        <v>0.19284294234592445</v>
      </c>
      <c r="T43" s="229">
        <v>530</v>
      </c>
      <c r="U43" s="229">
        <v>650</v>
      </c>
      <c r="V43" s="24">
        <v>0.30434782608695654</v>
      </c>
      <c r="W43" s="24">
        <v>6.0869565217391307E-2</v>
      </c>
      <c r="X43" s="228">
        <v>27</v>
      </c>
      <c r="Y43" s="229">
        <v>480</v>
      </c>
      <c r="Z43" s="24">
        <v>0.17073170731707318</v>
      </c>
      <c r="AA43" s="229">
        <v>440</v>
      </c>
      <c r="AB43" s="229">
        <v>520</v>
      </c>
      <c r="AC43" s="24">
        <v>0.1970074812967581</v>
      </c>
      <c r="AD43" s="24">
        <v>3.9401496259351618E-2</v>
      </c>
      <c r="AE43" s="228">
        <v>281</v>
      </c>
      <c r="AF43" s="229">
        <v>560</v>
      </c>
      <c r="AG43" s="24">
        <v>0.12</v>
      </c>
      <c r="AH43" s="229">
        <v>530</v>
      </c>
      <c r="AI43" s="229">
        <v>620</v>
      </c>
      <c r="AJ43" s="24">
        <v>0.24444444444444444</v>
      </c>
      <c r="AK43" s="24">
        <v>4.8888888888888885E-2</v>
      </c>
      <c r="AL43" s="228">
        <v>217</v>
      </c>
      <c r="AM43" s="229">
        <v>680</v>
      </c>
      <c r="AN43" s="24">
        <v>0.13333333333333333</v>
      </c>
      <c r="AO43" s="229">
        <v>600</v>
      </c>
      <c r="AP43" s="229">
        <v>750</v>
      </c>
      <c r="AQ43" s="24">
        <v>0.32553606237816762</v>
      </c>
      <c r="AR43" s="24">
        <v>6.510721247563353E-2</v>
      </c>
      <c r="AS43" s="46" t="s">
        <v>339</v>
      </c>
    </row>
    <row r="44" spans="1:45" s="23" customFormat="1" ht="10.5" x14ac:dyDescent="0.25">
      <c r="B44" s="23" t="s">
        <v>37</v>
      </c>
      <c r="C44" s="230">
        <v>2559</v>
      </c>
      <c r="D44" s="231">
        <v>430</v>
      </c>
      <c r="E44" s="194">
        <v>0.19444444444444445</v>
      </c>
      <c r="F44" s="231">
        <v>370</v>
      </c>
      <c r="G44" s="231">
        <v>480</v>
      </c>
      <c r="H44" s="194">
        <v>0.19444444444444445</v>
      </c>
      <c r="I44" s="194">
        <v>3.888888888888889E-2</v>
      </c>
      <c r="J44" s="230">
        <v>6576</v>
      </c>
      <c r="K44" s="231">
        <v>545</v>
      </c>
      <c r="L44" s="194">
        <v>0.21111111111111111</v>
      </c>
      <c r="M44" s="231">
        <v>480</v>
      </c>
      <c r="N44" s="231">
        <v>600</v>
      </c>
      <c r="O44" s="194">
        <v>0.26744186046511625</v>
      </c>
      <c r="P44" s="194">
        <v>5.3488372093023248E-2</v>
      </c>
      <c r="Q44" s="230">
        <v>2337</v>
      </c>
      <c r="R44" s="231">
        <v>660</v>
      </c>
      <c r="S44" s="194">
        <v>0.17857142857142858</v>
      </c>
      <c r="T44" s="231">
        <v>580</v>
      </c>
      <c r="U44" s="231">
        <v>750</v>
      </c>
      <c r="V44" s="194">
        <v>0.26923076923076922</v>
      </c>
      <c r="W44" s="194">
        <v>5.3846153846153842E-2</v>
      </c>
      <c r="X44" s="230">
        <v>595</v>
      </c>
      <c r="Y44" s="231">
        <v>520</v>
      </c>
      <c r="Z44" s="194">
        <v>0.13043478260869565</v>
      </c>
      <c r="AA44" s="231">
        <v>460</v>
      </c>
      <c r="AB44" s="231">
        <v>600</v>
      </c>
      <c r="AC44" s="194">
        <v>0.20930232558139536</v>
      </c>
      <c r="AD44" s="194">
        <v>4.1860465116279069E-2</v>
      </c>
      <c r="AE44" s="230">
        <v>3179</v>
      </c>
      <c r="AF44" s="231">
        <v>600</v>
      </c>
      <c r="AG44" s="194">
        <v>0.15384615384615385</v>
      </c>
      <c r="AH44" s="231">
        <v>549</v>
      </c>
      <c r="AI44" s="231">
        <v>700</v>
      </c>
      <c r="AJ44" s="194">
        <v>0.25</v>
      </c>
      <c r="AK44" s="194">
        <v>0.05</v>
      </c>
      <c r="AL44" s="230">
        <v>2576</v>
      </c>
      <c r="AM44" s="231">
        <v>775</v>
      </c>
      <c r="AN44" s="194">
        <v>0.14814814814814814</v>
      </c>
      <c r="AO44" s="231">
        <v>660</v>
      </c>
      <c r="AP44" s="231">
        <v>946</v>
      </c>
      <c r="AQ44" s="194">
        <v>0.27049180327868855</v>
      </c>
      <c r="AR44" s="194">
        <v>5.4098360655737712E-2</v>
      </c>
      <c r="AS44" s="10"/>
    </row>
    <row r="45" spans="1:45" ht="10" x14ac:dyDescent="0.2">
      <c r="A45" s="6" t="s">
        <v>18</v>
      </c>
      <c r="B45" s="6" t="s">
        <v>186</v>
      </c>
      <c r="C45" s="228">
        <v>29</v>
      </c>
      <c r="D45" s="229">
        <v>350</v>
      </c>
      <c r="E45" s="24">
        <v>9.375E-2</v>
      </c>
      <c r="F45" s="229">
        <v>300</v>
      </c>
      <c r="G45" s="229">
        <v>420</v>
      </c>
      <c r="H45" s="24">
        <v>0.16666666666666666</v>
      </c>
      <c r="I45" s="24">
        <v>3.3333333333333333E-2</v>
      </c>
      <c r="J45" s="228">
        <v>371</v>
      </c>
      <c r="K45" s="229">
        <v>465</v>
      </c>
      <c r="L45" s="24">
        <v>8.1395348837209308E-2</v>
      </c>
      <c r="M45" s="229">
        <v>435</v>
      </c>
      <c r="N45" s="229">
        <v>525</v>
      </c>
      <c r="O45" s="24">
        <v>0.22368421052631579</v>
      </c>
      <c r="P45" s="24">
        <v>4.4736842105263158E-2</v>
      </c>
      <c r="Q45" s="228">
        <v>171</v>
      </c>
      <c r="R45" s="229">
        <v>625</v>
      </c>
      <c r="S45" s="24">
        <v>0.13636363636363635</v>
      </c>
      <c r="T45" s="229">
        <v>550</v>
      </c>
      <c r="U45" s="229">
        <v>720</v>
      </c>
      <c r="V45" s="24">
        <v>0.30208333333333331</v>
      </c>
      <c r="W45" s="24">
        <v>6.041666666666666E-2</v>
      </c>
      <c r="X45" s="228">
        <v>43</v>
      </c>
      <c r="Y45" s="229">
        <v>490</v>
      </c>
      <c r="Z45" s="24">
        <v>4.2553191489361701E-2</v>
      </c>
      <c r="AA45" s="229">
        <v>450</v>
      </c>
      <c r="AB45" s="229">
        <v>575</v>
      </c>
      <c r="AC45" s="24">
        <v>0.27272727272727271</v>
      </c>
      <c r="AD45" s="24">
        <v>5.4545454545454543E-2</v>
      </c>
      <c r="AE45" s="228">
        <v>237</v>
      </c>
      <c r="AF45" s="229">
        <v>615</v>
      </c>
      <c r="AG45" s="24">
        <v>0.11818181818181818</v>
      </c>
      <c r="AH45" s="229">
        <v>550</v>
      </c>
      <c r="AI45" s="229">
        <v>695</v>
      </c>
      <c r="AJ45" s="24">
        <v>0.32258064516129031</v>
      </c>
      <c r="AK45" s="24">
        <v>6.4516129032258063E-2</v>
      </c>
      <c r="AL45" s="228">
        <v>111</v>
      </c>
      <c r="AM45" s="229">
        <v>750</v>
      </c>
      <c r="AN45" s="24">
        <v>0.11940298507462686</v>
      </c>
      <c r="AO45" s="229">
        <v>671</v>
      </c>
      <c r="AP45" s="229">
        <v>895</v>
      </c>
      <c r="AQ45" s="24">
        <v>0.29310344827586204</v>
      </c>
      <c r="AR45" s="24">
        <v>5.8620689655172406E-2</v>
      </c>
      <c r="AS45" s="46" t="s">
        <v>339</v>
      </c>
    </row>
    <row r="46" spans="1:45" ht="10" x14ac:dyDescent="0.2">
      <c r="B46" s="6" t="s">
        <v>187</v>
      </c>
      <c r="C46" s="228">
        <v>178</v>
      </c>
      <c r="D46" s="229">
        <v>375</v>
      </c>
      <c r="E46" s="24">
        <v>0.10294117647058823</v>
      </c>
      <c r="F46" s="229">
        <v>350</v>
      </c>
      <c r="G46" s="229">
        <v>430</v>
      </c>
      <c r="H46" s="24">
        <v>0.13636363636363635</v>
      </c>
      <c r="I46" s="24">
        <v>2.7272727272727271E-2</v>
      </c>
      <c r="J46" s="228">
        <v>611</v>
      </c>
      <c r="K46" s="229">
        <v>530</v>
      </c>
      <c r="L46" s="24">
        <v>0.17777777777777778</v>
      </c>
      <c r="M46" s="229">
        <v>475</v>
      </c>
      <c r="N46" s="229">
        <v>590</v>
      </c>
      <c r="O46" s="24">
        <v>0.17777777777777778</v>
      </c>
      <c r="P46" s="24">
        <v>3.5555555555555556E-2</v>
      </c>
      <c r="Q46" s="228">
        <v>180</v>
      </c>
      <c r="R46" s="229">
        <v>700</v>
      </c>
      <c r="S46" s="24">
        <v>7.6923076923076927E-2</v>
      </c>
      <c r="T46" s="229">
        <v>610</v>
      </c>
      <c r="U46" s="229">
        <v>760</v>
      </c>
      <c r="V46" s="24">
        <v>0.16666666666666666</v>
      </c>
      <c r="W46" s="24">
        <v>3.3333333333333333E-2</v>
      </c>
      <c r="X46" s="228">
        <v>67</v>
      </c>
      <c r="Y46" s="229">
        <v>570</v>
      </c>
      <c r="Z46" s="24">
        <v>0.17525773195876287</v>
      </c>
      <c r="AA46" s="229">
        <v>500</v>
      </c>
      <c r="AB46" s="229">
        <v>635</v>
      </c>
      <c r="AC46" s="24">
        <v>0.26666666666666666</v>
      </c>
      <c r="AD46" s="24">
        <v>5.333333333333333E-2</v>
      </c>
      <c r="AE46" s="228">
        <v>346</v>
      </c>
      <c r="AF46" s="229">
        <v>690</v>
      </c>
      <c r="AG46" s="24">
        <v>0.13114754098360656</v>
      </c>
      <c r="AH46" s="229">
        <v>600</v>
      </c>
      <c r="AI46" s="229">
        <v>775</v>
      </c>
      <c r="AJ46" s="24">
        <v>0.27777777777777779</v>
      </c>
      <c r="AK46" s="24">
        <v>5.5555555555555559E-2</v>
      </c>
      <c r="AL46" s="228">
        <v>298</v>
      </c>
      <c r="AM46" s="229">
        <v>1000</v>
      </c>
      <c r="AN46" s="24">
        <v>0.17647058823529413</v>
      </c>
      <c r="AO46" s="229">
        <v>850</v>
      </c>
      <c r="AP46" s="229">
        <v>1150</v>
      </c>
      <c r="AQ46" s="24">
        <v>0.33333333333333331</v>
      </c>
      <c r="AR46" s="24">
        <v>6.6666666666666666E-2</v>
      </c>
      <c r="AS46" s="46" t="s">
        <v>339</v>
      </c>
    </row>
    <row r="47" spans="1:45" ht="10" x14ac:dyDescent="0.2">
      <c r="B47" s="6" t="s">
        <v>188</v>
      </c>
      <c r="C47" s="228">
        <v>64</v>
      </c>
      <c r="D47" s="229">
        <v>460</v>
      </c>
      <c r="E47" s="24">
        <v>0.10843373493975904</v>
      </c>
      <c r="F47" s="229">
        <v>410</v>
      </c>
      <c r="G47" s="229">
        <v>500</v>
      </c>
      <c r="H47" s="24">
        <v>0.15</v>
      </c>
      <c r="I47" s="24">
        <v>0.03</v>
      </c>
      <c r="J47" s="228">
        <v>301</v>
      </c>
      <c r="K47" s="229">
        <v>620</v>
      </c>
      <c r="L47" s="24">
        <v>0.10714285714285714</v>
      </c>
      <c r="M47" s="229">
        <v>570</v>
      </c>
      <c r="N47" s="229">
        <v>700</v>
      </c>
      <c r="O47" s="24">
        <v>0.12727272727272726</v>
      </c>
      <c r="P47" s="24">
        <v>2.5454545454545452E-2</v>
      </c>
      <c r="Q47" s="228">
        <v>112</v>
      </c>
      <c r="R47" s="229">
        <v>1028</v>
      </c>
      <c r="S47" s="24">
        <v>0.12967032967032968</v>
      </c>
      <c r="T47" s="229">
        <v>825</v>
      </c>
      <c r="U47" s="229">
        <v>1338</v>
      </c>
      <c r="V47" s="24">
        <v>0.37066666666666664</v>
      </c>
      <c r="W47" s="24">
        <v>7.4133333333333329E-2</v>
      </c>
      <c r="X47" s="228">
        <v>18</v>
      </c>
      <c r="Y47" s="229">
        <v>750</v>
      </c>
      <c r="Z47" s="24">
        <v>0.15384615384615385</v>
      </c>
      <c r="AA47" s="229">
        <v>625</v>
      </c>
      <c r="AB47" s="229">
        <v>850</v>
      </c>
      <c r="AC47" s="24">
        <v>0.25</v>
      </c>
      <c r="AD47" s="24">
        <v>0.05</v>
      </c>
      <c r="AE47" s="228">
        <v>102</v>
      </c>
      <c r="AF47" s="229">
        <v>1050</v>
      </c>
      <c r="AG47" s="24">
        <v>9.0342679127725853E-2</v>
      </c>
      <c r="AH47" s="229">
        <v>895</v>
      </c>
      <c r="AI47" s="229">
        <v>1300</v>
      </c>
      <c r="AJ47" s="24">
        <v>0.16666666666666666</v>
      </c>
      <c r="AK47" s="24">
        <v>3.3333333333333333E-2</v>
      </c>
      <c r="AL47" s="228">
        <v>90</v>
      </c>
      <c r="AM47" s="229">
        <v>1560</v>
      </c>
      <c r="AN47" s="24">
        <v>8.3333333333333329E-2</v>
      </c>
      <c r="AO47" s="229">
        <v>1250</v>
      </c>
      <c r="AP47" s="229">
        <v>2000</v>
      </c>
      <c r="AQ47" s="24">
        <v>0.248</v>
      </c>
      <c r="AR47" s="24">
        <v>4.9599999999999998E-2</v>
      </c>
      <c r="AS47" s="46" t="s">
        <v>339</v>
      </c>
    </row>
    <row r="48" spans="1:45" ht="10" x14ac:dyDescent="0.2">
      <c r="B48" s="6" t="s">
        <v>189</v>
      </c>
      <c r="C48" s="228">
        <v>13</v>
      </c>
      <c r="D48" s="229">
        <v>310</v>
      </c>
      <c r="E48" s="24">
        <v>-0.22110552763819097</v>
      </c>
      <c r="F48" s="229">
        <v>224</v>
      </c>
      <c r="G48" s="229">
        <v>330</v>
      </c>
      <c r="H48" s="24">
        <v>-0.24390243902439024</v>
      </c>
      <c r="I48" s="24">
        <v>-4.878048780487805E-2</v>
      </c>
      <c r="J48" s="228">
        <v>54</v>
      </c>
      <c r="K48" s="229">
        <v>600</v>
      </c>
      <c r="L48" s="24">
        <v>0.21212121212121213</v>
      </c>
      <c r="M48" s="229">
        <v>520</v>
      </c>
      <c r="N48" s="229">
        <v>670</v>
      </c>
      <c r="O48" s="24">
        <v>0.27659574468085107</v>
      </c>
      <c r="P48" s="24">
        <v>5.5319148936170216E-2</v>
      </c>
      <c r="Q48" s="228">
        <v>32</v>
      </c>
      <c r="R48" s="229">
        <v>748</v>
      </c>
      <c r="S48" s="24">
        <v>9.1970802919708022E-2</v>
      </c>
      <c r="T48" s="229">
        <v>650</v>
      </c>
      <c r="U48" s="229">
        <v>793</v>
      </c>
      <c r="V48" s="24">
        <v>0.10814814814814815</v>
      </c>
      <c r="W48" s="24">
        <v>2.1629629629629631E-2</v>
      </c>
      <c r="X48" s="228">
        <v>20</v>
      </c>
      <c r="Y48" s="229">
        <v>615</v>
      </c>
      <c r="Z48" s="24">
        <v>0.13259668508287292</v>
      </c>
      <c r="AA48" s="229">
        <v>565</v>
      </c>
      <c r="AB48" s="229">
        <v>693</v>
      </c>
      <c r="AC48" s="24">
        <v>0.18269230769230768</v>
      </c>
      <c r="AD48" s="24">
        <v>3.6538461538461534E-2</v>
      </c>
      <c r="AE48" s="228">
        <v>77</v>
      </c>
      <c r="AF48" s="229">
        <v>845</v>
      </c>
      <c r="AG48" s="24">
        <v>0.14189189189189189</v>
      </c>
      <c r="AH48" s="229">
        <v>750</v>
      </c>
      <c r="AI48" s="229">
        <v>925</v>
      </c>
      <c r="AJ48" s="24">
        <v>0.23357664233576642</v>
      </c>
      <c r="AK48" s="24">
        <v>4.6715328467153282E-2</v>
      </c>
      <c r="AL48" s="228">
        <v>72</v>
      </c>
      <c r="AM48" s="229">
        <v>1200</v>
      </c>
      <c r="AN48" s="24">
        <v>4.3478260869565216E-2</v>
      </c>
      <c r="AO48" s="229">
        <v>1000</v>
      </c>
      <c r="AP48" s="229">
        <v>1450</v>
      </c>
      <c r="AQ48" s="24">
        <v>0.2</v>
      </c>
      <c r="AR48" s="24">
        <v>0.04</v>
      </c>
      <c r="AS48" s="46" t="s">
        <v>339</v>
      </c>
    </row>
    <row r="49" spans="1:45" ht="10" x14ac:dyDescent="0.2">
      <c r="B49" s="6" t="s">
        <v>190</v>
      </c>
      <c r="C49" s="228">
        <v>366</v>
      </c>
      <c r="D49" s="229">
        <v>380</v>
      </c>
      <c r="E49" s="24">
        <v>0.20634920634920634</v>
      </c>
      <c r="F49" s="229">
        <v>350</v>
      </c>
      <c r="G49" s="229">
        <v>435</v>
      </c>
      <c r="H49" s="24">
        <v>0.22580645161290322</v>
      </c>
      <c r="I49" s="24">
        <v>4.5161290322580643E-2</v>
      </c>
      <c r="J49" s="228">
        <v>494</v>
      </c>
      <c r="K49" s="229">
        <v>550</v>
      </c>
      <c r="L49" s="24">
        <v>0.19565217391304349</v>
      </c>
      <c r="M49" s="229">
        <v>470</v>
      </c>
      <c r="N49" s="229">
        <v>620</v>
      </c>
      <c r="O49" s="24">
        <v>0.22222222222222221</v>
      </c>
      <c r="P49" s="24">
        <v>4.4444444444444439E-2</v>
      </c>
      <c r="Q49" s="228">
        <v>98</v>
      </c>
      <c r="R49" s="229">
        <v>700</v>
      </c>
      <c r="S49" s="24">
        <v>0.13268608414239483</v>
      </c>
      <c r="T49" s="229">
        <v>600</v>
      </c>
      <c r="U49" s="229">
        <v>750</v>
      </c>
      <c r="V49" s="24">
        <v>0.19658119658119658</v>
      </c>
      <c r="W49" s="24">
        <v>3.9316239316239315E-2</v>
      </c>
      <c r="X49" s="228">
        <v>33</v>
      </c>
      <c r="Y49" s="229">
        <v>595</v>
      </c>
      <c r="Z49" s="24">
        <v>0.24476987447698745</v>
      </c>
      <c r="AA49" s="229">
        <v>560</v>
      </c>
      <c r="AB49" s="229">
        <v>640</v>
      </c>
      <c r="AC49" s="24">
        <v>0.35227272727272729</v>
      </c>
      <c r="AD49" s="24">
        <v>7.0454545454545464E-2</v>
      </c>
      <c r="AE49" s="228">
        <v>58</v>
      </c>
      <c r="AF49" s="229">
        <v>698</v>
      </c>
      <c r="AG49" s="24">
        <v>7.3846153846153853E-2</v>
      </c>
      <c r="AH49" s="229">
        <v>580</v>
      </c>
      <c r="AI49" s="229">
        <v>835</v>
      </c>
      <c r="AJ49" s="24">
        <v>0.18305084745762712</v>
      </c>
      <c r="AK49" s="24">
        <v>3.6610169491525422E-2</v>
      </c>
      <c r="AL49" s="228">
        <v>25</v>
      </c>
      <c r="AM49" s="229">
        <v>990</v>
      </c>
      <c r="AN49" s="24">
        <v>0.16470588235294117</v>
      </c>
      <c r="AO49" s="229">
        <v>790</v>
      </c>
      <c r="AP49" s="229">
        <v>1200</v>
      </c>
      <c r="AQ49" s="24">
        <v>0.24528301886792453</v>
      </c>
      <c r="AR49" s="24">
        <v>4.9056603773584909E-2</v>
      </c>
      <c r="AS49" s="46" t="s">
        <v>339</v>
      </c>
    </row>
    <row r="50" spans="1:45" ht="10" x14ac:dyDescent="0.2">
      <c r="B50" s="6" t="s">
        <v>191</v>
      </c>
      <c r="C50" s="228">
        <v>614</v>
      </c>
      <c r="D50" s="229">
        <v>460</v>
      </c>
      <c r="E50" s="24">
        <v>0.22666666666666666</v>
      </c>
      <c r="F50" s="229">
        <v>360</v>
      </c>
      <c r="G50" s="229">
        <v>650</v>
      </c>
      <c r="H50" s="24">
        <v>0.4375</v>
      </c>
      <c r="I50" s="24">
        <v>8.7499999999999994E-2</v>
      </c>
      <c r="J50" s="228">
        <v>932</v>
      </c>
      <c r="K50" s="229">
        <v>580</v>
      </c>
      <c r="L50" s="24">
        <v>0.20833333333333334</v>
      </c>
      <c r="M50" s="229">
        <v>500</v>
      </c>
      <c r="N50" s="229">
        <v>660</v>
      </c>
      <c r="O50" s="24">
        <v>0.2608695652173913</v>
      </c>
      <c r="P50" s="24">
        <v>5.2173913043478258E-2</v>
      </c>
      <c r="Q50" s="228">
        <v>224</v>
      </c>
      <c r="R50" s="229">
        <v>750</v>
      </c>
      <c r="S50" s="24">
        <v>0.15384615384615385</v>
      </c>
      <c r="T50" s="229">
        <v>650</v>
      </c>
      <c r="U50" s="229">
        <v>863</v>
      </c>
      <c r="V50" s="24">
        <v>0.20967741935483872</v>
      </c>
      <c r="W50" s="24">
        <v>4.1935483870967745E-2</v>
      </c>
      <c r="X50" s="228">
        <v>57</v>
      </c>
      <c r="Y50" s="229">
        <v>570</v>
      </c>
      <c r="Z50" s="24">
        <v>8.5714285714285715E-2</v>
      </c>
      <c r="AA50" s="229">
        <v>490</v>
      </c>
      <c r="AB50" s="229">
        <v>665</v>
      </c>
      <c r="AC50" s="24">
        <v>9.6153846153846159E-2</v>
      </c>
      <c r="AD50" s="24">
        <v>1.9230769230769232E-2</v>
      </c>
      <c r="AE50" s="228">
        <v>126</v>
      </c>
      <c r="AF50" s="229">
        <v>800</v>
      </c>
      <c r="AG50" s="24">
        <v>6.6666666666666666E-2</v>
      </c>
      <c r="AH50" s="229">
        <v>720</v>
      </c>
      <c r="AI50" s="229">
        <v>920</v>
      </c>
      <c r="AJ50" s="24">
        <v>0.21212121212121213</v>
      </c>
      <c r="AK50" s="24">
        <v>4.2424242424242427E-2</v>
      </c>
      <c r="AL50" s="228">
        <v>108</v>
      </c>
      <c r="AM50" s="229">
        <v>1100</v>
      </c>
      <c r="AN50" s="24">
        <v>7.3170731707317069E-2</v>
      </c>
      <c r="AO50" s="229">
        <v>950</v>
      </c>
      <c r="AP50" s="229">
        <v>1300</v>
      </c>
      <c r="AQ50" s="24">
        <v>0.22905027932960895</v>
      </c>
      <c r="AR50" s="24">
        <v>4.5810055865921788E-2</v>
      </c>
      <c r="AS50" s="46" t="s">
        <v>339</v>
      </c>
    </row>
    <row r="51" spans="1:45" ht="10" x14ac:dyDescent="0.2">
      <c r="B51" s="6" t="s">
        <v>192</v>
      </c>
      <c r="C51" s="228">
        <v>126</v>
      </c>
      <c r="D51" s="229">
        <v>400</v>
      </c>
      <c r="E51" s="24">
        <v>0.23076923076923078</v>
      </c>
      <c r="F51" s="229">
        <v>344</v>
      </c>
      <c r="G51" s="229">
        <v>445</v>
      </c>
      <c r="H51" s="24">
        <v>0.1111111111111111</v>
      </c>
      <c r="I51" s="24">
        <v>2.222222222222222E-2</v>
      </c>
      <c r="J51" s="228">
        <v>563</v>
      </c>
      <c r="K51" s="229">
        <v>500</v>
      </c>
      <c r="L51" s="24">
        <v>0.16279069767441862</v>
      </c>
      <c r="M51" s="229">
        <v>450</v>
      </c>
      <c r="N51" s="229">
        <v>550</v>
      </c>
      <c r="O51" s="24">
        <v>0.19047619047619047</v>
      </c>
      <c r="P51" s="24">
        <v>3.8095238095238092E-2</v>
      </c>
      <c r="Q51" s="228">
        <v>120</v>
      </c>
      <c r="R51" s="229">
        <v>650</v>
      </c>
      <c r="S51" s="24">
        <v>9.2436974789915971E-2</v>
      </c>
      <c r="T51" s="229">
        <v>578</v>
      </c>
      <c r="U51" s="229">
        <v>720</v>
      </c>
      <c r="V51" s="24">
        <v>0.26213592233009708</v>
      </c>
      <c r="W51" s="24">
        <v>5.2427184466019419E-2</v>
      </c>
      <c r="X51" s="228">
        <v>71</v>
      </c>
      <c r="Y51" s="229">
        <v>550</v>
      </c>
      <c r="Z51" s="24">
        <v>7.2124756335282647E-2</v>
      </c>
      <c r="AA51" s="229">
        <v>500</v>
      </c>
      <c r="AB51" s="229">
        <v>590</v>
      </c>
      <c r="AC51" s="24">
        <v>0.18790496760259179</v>
      </c>
      <c r="AD51" s="24">
        <v>3.7580993520518358E-2</v>
      </c>
      <c r="AE51" s="228">
        <v>348</v>
      </c>
      <c r="AF51" s="229">
        <v>670</v>
      </c>
      <c r="AG51" s="24">
        <v>0.12605042016806722</v>
      </c>
      <c r="AH51" s="229">
        <v>595</v>
      </c>
      <c r="AI51" s="229">
        <v>750</v>
      </c>
      <c r="AJ51" s="24">
        <v>0.26415094339622641</v>
      </c>
      <c r="AK51" s="24">
        <v>5.2830188679245285E-2</v>
      </c>
      <c r="AL51" s="228">
        <v>152</v>
      </c>
      <c r="AM51" s="229">
        <v>845</v>
      </c>
      <c r="AN51" s="24">
        <v>8.3333333333333329E-2</v>
      </c>
      <c r="AO51" s="229">
        <v>700</v>
      </c>
      <c r="AP51" s="229">
        <v>998</v>
      </c>
      <c r="AQ51" s="24">
        <v>0.24264705882352941</v>
      </c>
      <c r="AR51" s="24">
        <v>4.8529411764705883E-2</v>
      </c>
      <c r="AS51" s="46" t="s">
        <v>339</v>
      </c>
    </row>
    <row r="52" spans="1:45" ht="10" x14ac:dyDescent="0.2">
      <c r="B52" s="6" t="s">
        <v>193</v>
      </c>
      <c r="C52" s="228">
        <v>170</v>
      </c>
      <c r="D52" s="229">
        <v>400</v>
      </c>
      <c r="E52" s="24">
        <v>0.17647058823529413</v>
      </c>
      <c r="F52" s="229">
        <v>360</v>
      </c>
      <c r="G52" s="229">
        <v>450</v>
      </c>
      <c r="H52" s="24">
        <v>0.23076923076923078</v>
      </c>
      <c r="I52" s="24">
        <v>4.6153846153846156E-2</v>
      </c>
      <c r="J52" s="228">
        <v>275</v>
      </c>
      <c r="K52" s="229">
        <v>550</v>
      </c>
      <c r="L52" s="24">
        <v>0.12244897959183673</v>
      </c>
      <c r="M52" s="229">
        <v>480</v>
      </c>
      <c r="N52" s="229">
        <v>620</v>
      </c>
      <c r="O52" s="24">
        <v>0.19565217391304349</v>
      </c>
      <c r="P52" s="24">
        <v>3.9130434782608699E-2</v>
      </c>
      <c r="Q52" s="228">
        <v>44</v>
      </c>
      <c r="R52" s="229">
        <v>850</v>
      </c>
      <c r="S52" s="24">
        <v>0.25184094256259204</v>
      </c>
      <c r="T52" s="229">
        <v>750</v>
      </c>
      <c r="U52" s="229">
        <v>938</v>
      </c>
      <c r="V52" s="24">
        <v>0.41666666666666669</v>
      </c>
      <c r="W52" s="24">
        <v>8.3333333333333343E-2</v>
      </c>
      <c r="X52" s="228">
        <v>13</v>
      </c>
      <c r="Y52" s="229">
        <v>725</v>
      </c>
      <c r="Z52" s="24">
        <v>0.23931623931623933</v>
      </c>
      <c r="AA52" s="229">
        <v>650</v>
      </c>
      <c r="AB52" s="229">
        <v>770</v>
      </c>
      <c r="AC52" s="24">
        <v>0.27640845070422537</v>
      </c>
      <c r="AD52" s="24">
        <v>5.5281690140845073E-2</v>
      </c>
      <c r="AE52" s="228">
        <v>41</v>
      </c>
      <c r="AF52" s="229">
        <v>890</v>
      </c>
      <c r="AG52" s="24">
        <v>8.5365853658536592E-2</v>
      </c>
      <c r="AH52" s="229">
        <v>765</v>
      </c>
      <c r="AI52" s="229">
        <v>975</v>
      </c>
      <c r="AJ52" s="24">
        <v>0.18983957219251338</v>
      </c>
      <c r="AK52" s="24">
        <v>3.7967914438502677E-2</v>
      </c>
      <c r="AL52" s="228">
        <v>25</v>
      </c>
      <c r="AM52" s="229">
        <v>1180</v>
      </c>
      <c r="AN52" s="24">
        <v>-1.6666666666666666E-2</v>
      </c>
      <c r="AO52" s="229">
        <v>900</v>
      </c>
      <c r="AP52" s="229">
        <v>1380</v>
      </c>
      <c r="AQ52" s="24">
        <v>0.13461538461538461</v>
      </c>
      <c r="AR52" s="24">
        <v>2.6923076923076921E-2</v>
      </c>
      <c r="AS52" s="46" t="s">
        <v>339</v>
      </c>
    </row>
    <row r="53" spans="1:45" ht="10" x14ac:dyDescent="0.2">
      <c r="B53" s="6" t="s">
        <v>194</v>
      </c>
      <c r="C53" s="228">
        <v>125</v>
      </c>
      <c r="D53" s="229">
        <v>450</v>
      </c>
      <c r="E53" s="24">
        <v>0.25</v>
      </c>
      <c r="F53" s="229">
        <v>380</v>
      </c>
      <c r="G53" s="229">
        <v>500</v>
      </c>
      <c r="H53" s="24">
        <v>0.25</v>
      </c>
      <c r="I53" s="24">
        <v>0.05</v>
      </c>
      <c r="J53" s="228">
        <v>359</v>
      </c>
      <c r="K53" s="229">
        <v>600</v>
      </c>
      <c r="L53" s="24">
        <v>0.15384615384615385</v>
      </c>
      <c r="M53" s="229">
        <v>540</v>
      </c>
      <c r="N53" s="229">
        <v>660</v>
      </c>
      <c r="O53" s="24">
        <v>0.25</v>
      </c>
      <c r="P53" s="24">
        <v>0.05</v>
      </c>
      <c r="Q53" s="228">
        <v>91</v>
      </c>
      <c r="R53" s="229">
        <v>795</v>
      </c>
      <c r="S53" s="24">
        <v>2.5806451612903226E-2</v>
      </c>
      <c r="T53" s="229">
        <v>700</v>
      </c>
      <c r="U53" s="229">
        <v>930</v>
      </c>
      <c r="V53" s="24">
        <v>0.18303571428571427</v>
      </c>
      <c r="W53" s="24">
        <v>3.6607142857142852E-2</v>
      </c>
      <c r="X53" s="228">
        <v>39</v>
      </c>
      <c r="Y53" s="229">
        <v>650</v>
      </c>
      <c r="Z53" s="24">
        <v>9.2436974789915971E-2</v>
      </c>
      <c r="AA53" s="229">
        <v>580</v>
      </c>
      <c r="AB53" s="229">
        <v>700</v>
      </c>
      <c r="AC53" s="24">
        <v>0.18181818181818182</v>
      </c>
      <c r="AD53" s="24">
        <v>3.6363636363636362E-2</v>
      </c>
      <c r="AE53" s="228">
        <v>158</v>
      </c>
      <c r="AF53" s="229">
        <v>875</v>
      </c>
      <c r="AG53" s="24">
        <v>9.5118898623279102E-2</v>
      </c>
      <c r="AH53" s="229">
        <v>750</v>
      </c>
      <c r="AI53" s="229">
        <v>1025</v>
      </c>
      <c r="AJ53" s="24">
        <v>0.16666666666666666</v>
      </c>
      <c r="AK53" s="24">
        <v>3.3333333333333333E-2</v>
      </c>
      <c r="AL53" s="228">
        <v>156</v>
      </c>
      <c r="AM53" s="229">
        <v>1250</v>
      </c>
      <c r="AN53" s="24">
        <v>0.13636363636363635</v>
      </c>
      <c r="AO53" s="229">
        <v>1025</v>
      </c>
      <c r="AP53" s="229">
        <v>1500</v>
      </c>
      <c r="AQ53" s="24">
        <v>0.30208333333333331</v>
      </c>
      <c r="AR53" s="24">
        <v>6.041666666666666E-2</v>
      </c>
      <c r="AS53" s="46" t="s">
        <v>339</v>
      </c>
    </row>
    <row r="54" spans="1:45" ht="10" x14ac:dyDescent="0.2">
      <c r="B54" s="6" t="s">
        <v>195</v>
      </c>
      <c r="C54" s="228">
        <v>97</v>
      </c>
      <c r="D54" s="229">
        <v>420</v>
      </c>
      <c r="E54" s="24">
        <v>0.23529411764705882</v>
      </c>
      <c r="F54" s="229">
        <v>375</v>
      </c>
      <c r="G54" s="229">
        <v>460</v>
      </c>
      <c r="H54" s="24">
        <v>0.15068493150684931</v>
      </c>
      <c r="I54" s="24">
        <v>3.0136986301369861E-2</v>
      </c>
      <c r="J54" s="228">
        <v>144</v>
      </c>
      <c r="K54" s="229">
        <v>550</v>
      </c>
      <c r="L54" s="24">
        <v>0.18279569892473119</v>
      </c>
      <c r="M54" s="229">
        <v>500</v>
      </c>
      <c r="N54" s="229">
        <v>628</v>
      </c>
      <c r="O54" s="24">
        <v>0.15789473684210525</v>
      </c>
      <c r="P54" s="24">
        <v>3.1578947368421054E-2</v>
      </c>
      <c r="Q54" s="228">
        <v>40</v>
      </c>
      <c r="R54" s="229">
        <v>750</v>
      </c>
      <c r="S54" s="24">
        <v>5.1893408134642355E-2</v>
      </c>
      <c r="T54" s="229">
        <v>650</v>
      </c>
      <c r="U54" s="229">
        <v>1048</v>
      </c>
      <c r="V54" s="24">
        <v>7.4498567335243557E-2</v>
      </c>
      <c r="W54" s="24">
        <v>1.4899713467048711E-2</v>
      </c>
      <c r="X54" s="228">
        <v>14</v>
      </c>
      <c r="Y54" s="229">
        <v>713</v>
      </c>
      <c r="Z54" s="24">
        <v>0.11755485893416928</v>
      </c>
      <c r="AA54" s="229">
        <v>695</v>
      </c>
      <c r="AB54" s="229">
        <v>825</v>
      </c>
      <c r="AC54" s="24">
        <v>0.1140625</v>
      </c>
      <c r="AD54" s="24">
        <v>2.2812499999999999E-2</v>
      </c>
      <c r="AE54" s="228">
        <v>44</v>
      </c>
      <c r="AF54" s="229">
        <v>860</v>
      </c>
      <c r="AG54" s="24">
        <v>-4.4444444444444446E-2</v>
      </c>
      <c r="AH54" s="229">
        <v>750</v>
      </c>
      <c r="AI54" s="229">
        <v>1200</v>
      </c>
      <c r="AJ54" s="24">
        <v>8.4489281210592682E-2</v>
      </c>
      <c r="AK54" s="24">
        <v>1.6897856242118536E-2</v>
      </c>
      <c r="AL54" s="228">
        <v>34</v>
      </c>
      <c r="AM54" s="229">
        <v>1400</v>
      </c>
      <c r="AN54" s="24">
        <v>0.16666666666666666</v>
      </c>
      <c r="AO54" s="229">
        <v>1140</v>
      </c>
      <c r="AP54" s="229">
        <v>1650</v>
      </c>
      <c r="AQ54" s="24">
        <v>0.27272727272727271</v>
      </c>
      <c r="AR54" s="24">
        <v>5.4545454545454543E-2</v>
      </c>
      <c r="AS54" s="46" t="s">
        <v>339</v>
      </c>
    </row>
    <row r="55" spans="1:45" ht="10" x14ac:dyDescent="0.2">
      <c r="B55" s="6" t="s">
        <v>196</v>
      </c>
      <c r="C55" s="228">
        <v>193</v>
      </c>
      <c r="D55" s="229">
        <v>450</v>
      </c>
      <c r="E55" s="24">
        <v>0.18421052631578946</v>
      </c>
      <c r="F55" s="229">
        <v>375</v>
      </c>
      <c r="G55" s="229">
        <v>480</v>
      </c>
      <c r="H55" s="24">
        <v>0.15384615384615385</v>
      </c>
      <c r="I55" s="24">
        <v>3.0769230769230771E-2</v>
      </c>
      <c r="J55" s="228">
        <v>379</v>
      </c>
      <c r="K55" s="229">
        <v>560</v>
      </c>
      <c r="L55" s="24">
        <v>0.20430107526881722</v>
      </c>
      <c r="M55" s="229">
        <v>485</v>
      </c>
      <c r="N55" s="229">
        <v>650</v>
      </c>
      <c r="O55" s="24">
        <v>0.17894736842105263</v>
      </c>
      <c r="P55" s="24">
        <v>3.5789473684210524E-2</v>
      </c>
      <c r="Q55" s="228">
        <v>70</v>
      </c>
      <c r="R55" s="229">
        <v>750</v>
      </c>
      <c r="S55" s="24">
        <v>0.17554858934169279</v>
      </c>
      <c r="T55" s="229">
        <v>650</v>
      </c>
      <c r="U55" s="229">
        <v>825</v>
      </c>
      <c r="V55" s="24">
        <v>0.20967741935483872</v>
      </c>
      <c r="W55" s="24">
        <v>4.1935483870967745E-2</v>
      </c>
      <c r="X55" s="228">
        <v>16</v>
      </c>
      <c r="Y55" s="229">
        <v>623</v>
      </c>
      <c r="Z55" s="24">
        <v>0.13272727272727272</v>
      </c>
      <c r="AA55" s="229">
        <v>538</v>
      </c>
      <c r="AB55" s="229">
        <v>678</v>
      </c>
      <c r="AC55" s="24">
        <v>0.246</v>
      </c>
      <c r="AD55" s="24">
        <v>4.9200000000000001E-2</v>
      </c>
      <c r="AE55" s="228">
        <v>96</v>
      </c>
      <c r="AF55" s="229">
        <v>700</v>
      </c>
      <c r="AG55" s="24">
        <v>7.6923076923076927E-2</v>
      </c>
      <c r="AH55" s="229">
        <v>580</v>
      </c>
      <c r="AI55" s="229">
        <v>845</v>
      </c>
      <c r="AJ55" s="24">
        <v>0.14754098360655737</v>
      </c>
      <c r="AK55" s="24">
        <v>2.9508196721311476E-2</v>
      </c>
      <c r="AL55" s="228">
        <v>57</v>
      </c>
      <c r="AM55" s="229">
        <v>1100</v>
      </c>
      <c r="AN55" s="24">
        <v>0.10220440881763528</v>
      </c>
      <c r="AO55" s="229">
        <v>800</v>
      </c>
      <c r="AP55" s="229">
        <v>1390</v>
      </c>
      <c r="AQ55" s="24">
        <v>0.29411764705882354</v>
      </c>
      <c r="AR55" s="24">
        <v>5.8823529411764705E-2</v>
      </c>
      <c r="AS55" s="46" t="s">
        <v>339</v>
      </c>
    </row>
    <row r="56" spans="1:45" ht="10" x14ac:dyDescent="0.2">
      <c r="B56" s="6" t="s">
        <v>197</v>
      </c>
      <c r="C56" s="228">
        <v>178</v>
      </c>
      <c r="D56" s="229">
        <v>370</v>
      </c>
      <c r="E56" s="24">
        <v>0.12121212121212122</v>
      </c>
      <c r="F56" s="229">
        <v>340</v>
      </c>
      <c r="G56" s="229">
        <v>410</v>
      </c>
      <c r="H56" s="24">
        <v>0.21311475409836064</v>
      </c>
      <c r="I56" s="24">
        <v>4.2622950819672129E-2</v>
      </c>
      <c r="J56" s="228">
        <v>414</v>
      </c>
      <c r="K56" s="229">
        <v>495</v>
      </c>
      <c r="L56" s="24">
        <v>0.125</v>
      </c>
      <c r="M56" s="229">
        <v>450</v>
      </c>
      <c r="N56" s="229">
        <v>550</v>
      </c>
      <c r="O56" s="24">
        <v>0.23749999999999999</v>
      </c>
      <c r="P56" s="24">
        <v>4.7500000000000001E-2</v>
      </c>
      <c r="Q56" s="228">
        <v>101</v>
      </c>
      <c r="R56" s="229">
        <v>665</v>
      </c>
      <c r="S56" s="24">
        <v>5.5555555555555552E-2</v>
      </c>
      <c r="T56" s="229">
        <v>600</v>
      </c>
      <c r="U56" s="229">
        <v>750</v>
      </c>
      <c r="V56" s="24">
        <v>0.20909090909090908</v>
      </c>
      <c r="W56" s="24">
        <v>4.1818181818181817E-2</v>
      </c>
      <c r="X56" s="228">
        <v>54</v>
      </c>
      <c r="Y56" s="229">
        <v>573</v>
      </c>
      <c r="Z56" s="24">
        <v>0.12352941176470589</v>
      </c>
      <c r="AA56" s="229">
        <v>530</v>
      </c>
      <c r="AB56" s="229">
        <v>630</v>
      </c>
      <c r="AC56" s="24">
        <v>0.27333333333333332</v>
      </c>
      <c r="AD56" s="24">
        <v>5.4666666666666662E-2</v>
      </c>
      <c r="AE56" s="228">
        <v>154</v>
      </c>
      <c r="AF56" s="229">
        <v>700</v>
      </c>
      <c r="AG56" s="24">
        <v>0.12</v>
      </c>
      <c r="AH56" s="229">
        <v>640</v>
      </c>
      <c r="AI56" s="229">
        <v>790</v>
      </c>
      <c r="AJ56" s="24">
        <v>0.2433392539964476</v>
      </c>
      <c r="AK56" s="24">
        <v>4.8667850799289522E-2</v>
      </c>
      <c r="AL56" s="228">
        <v>84</v>
      </c>
      <c r="AM56" s="229">
        <v>850</v>
      </c>
      <c r="AN56" s="24">
        <v>0.11842105263157894</v>
      </c>
      <c r="AO56" s="229">
        <v>748</v>
      </c>
      <c r="AP56" s="229">
        <v>1050</v>
      </c>
      <c r="AQ56" s="24">
        <v>0.22302158273381295</v>
      </c>
      <c r="AR56" s="24">
        <v>4.4604316546762592E-2</v>
      </c>
      <c r="AS56" s="46" t="s">
        <v>339</v>
      </c>
    </row>
    <row r="57" spans="1:45" ht="10" x14ac:dyDescent="0.2">
      <c r="B57" s="6" t="s">
        <v>198</v>
      </c>
      <c r="C57" s="228">
        <v>189</v>
      </c>
      <c r="D57" s="229">
        <v>370</v>
      </c>
      <c r="E57" s="24">
        <v>0.23333333333333334</v>
      </c>
      <c r="F57" s="229">
        <v>340</v>
      </c>
      <c r="G57" s="229">
        <v>410</v>
      </c>
      <c r="H57" s="24">
        <v>0.23333333333333334</v>
      </c>
      <c r="I57" s="24">
        <v>4.6666666666666669E-2</v>
      </c>
      <c r="J57" s="228">
        <v>268</v>
      </c>
      <c r="K57" s="229">
        <v>525</v>
      </c>
      <c r="L57" s="24">
        <v>0.16666666666666666</v>
      </c>
      <c r="M57" s="229">
        <v>450</v>
      </c>
      <c r="N57" s="229">
        <v>570</v>
      </c>
      <c r="O57" s="24">
        <v>0.19318181818181818</v>
      </c>
      <c r="P57" s="24">
        <v>3.8636363636363635E-2</v>
      </c>
      <c r="Q57" s="228">
        <v>70</v>
      </c>
      <c r="R57" s="229">
        <v>640</v>
      </c>
      <c r="S57" s="24">
        <v>0.11304347826086956</v>
      </c>
      <c r="T57" s="229">
        <v>560</v>
      </c>
      <c r="U57" s="229">
        <v>750</v>
      </c>
      <c r="V57" s="24">
        <v>0.1743119266055046</v>
      </c>
      <c r="W57" s="24">
        <v>3.4862385321100919E-2</v>
      </c>
      <c r="X57" s="228">
        <v>14</v>
      </c>
      <c r="Y57" s="229">
        <v>535</v>
      </c>
      <c r="Z57" s="24">
        <v>7.0000000000000007E-2</v>
      </c>
      <c r="AA57" s="229">
        <v>430</v>
      </c>
      <c r="AB57" s="229">
        <v>550</v>
      </c>
      <c r="AC57" s="24">
        <v>0.22146118721461186</v>
      </c>
      <c r="AD57" s="24">
        <v>4.4292237442922371E-2</v>
      </c>
      <c r="AE57" s="228">
        <v>76</v>
      </c>
      <c r="AF57" s="229">
        <v>650</v>
      </c>
      <c r="AG57" s="24">
        <v>0.10169491525423729</v>
      </c>
      <c r="AH57" s="229">
        <v>580</v>
      </c>
      <c r="AI57" s="229">
        <v>748</v>
      </c>
      <c r="AJ57" s="24">
        <v>0.25</v>
      </c>
      <c r="AK57" s="24">
        <v>0.05</v>
      </c>
      <c r="AL57" s="228">
        <v>31</v>
      </c>
      <c r="AM57" s="229">
        <v>995</v>
      </c>
      <c r="AN57" s="24">
        <v>0.32666666666666666</v>
      </c>
      <c r="AO57" s="229">
        <v>800</v>
      </c>
      <c r="AP57" s="229">
        <v>1100</v>
      </c>
      <c r="AQ57" s="24">
        <v>0.36301369863013699</v>
      </c>
      <c r="AR57" s="24">
        <v>7.2602739726027404E-2</v>
      </c>
      <c r="AS57" s="46" t="s">
        <v>339</v>
      </c>
    </row>
    <row r="58" spans="1:45" s="23" customFormat="1" ht="10.5" x14ac:dyDescent="0.25">
      <c r="B58" s="23" t="s">
        <v>37</v>
      </c>
      <c r="C58" s="230">
        <v>2342</v>
      </c>
      <c r="D58" s="231">
        <v>400</v>
      </c>
      <c r="E58" s="194">
        <v>0.17647058823529413</v>
      </c>
      <c r="F58" s="231">
        <v>350</v>
      </c>
      <c r="G58" s="231">
        <v>475</v>
      </c>
      <c r="H58" s="194">
        <v>0.21212121212121213</v>
      </c>
      <c r="I58" s="194">
        <v>4.2424242424242427E-2</v>
      </c>
      <c r="J58" s="230">
        <v>5165</v>
      </c>
      <c r="K58" s="231">
        <v>550</v>
      </c>
      <c r="L58" s="194">
        <v>0.19565217391304349</v>
      </c>
      <c r="M58" s="231">
        <v>471</v>
      </c>
      <c r="N58" s="231">
        <v>600</v>
      </c>
      <c r="O58" s="194">
        <v>0.23595505617977527</v>
      </c>
      <c r="P58" s="194">
        <v>4.7191011235955052E-2</v>
      </c>
      <c r="Q58" s="230">
        <v>1353</v>
      </c>
      <c r="R58" s="231">
        <v>700</v>
      </c>
      <c r="S58" s="194">
        <v>8.0246913580246909E-2</v>
      </c>
      <c r="T58" s="231">
        <v>610</v>
      </c>
      <c r="U58" s="231">
        <v>820</v>
      </c>
      <c r="V58" s="194">
        <v>0.20689655172413793</v>
      </c>
      <c r="W58" s="194">
        <v>4.1379310344827586E-2</v>
      </c>
      <c r="X58" s="230">
        <v>459</v>
      </c>
      <c r="Y58" s="231">
        <v>580</v>
      </c>
      <c r="Z58" s="194">
        <v>0.16</v>
      </c>
      <c r="AA58" s="231">
        <v>510</v>
      </c>
      <c r="AB58" s="231">
        <v>650</v>
      </c>
      <c r="AC58" s="194">
        <v>0.20833333333333334</v>
      </c>
      <c r="AD58" s="194">
        <v>4.1666666666666671E-2</v>
      </c>
      <c r="AE58" s="230">
        <v>1863</v>
      </c>
      <c r="AF58" s="231">
        <v>700</v>
      </c>
      <c r="AG58" s="194">
        <v>7.6923076923076927E-2</v>
      </c>
      <c r="AH58" s="231">
        <v>620</v>
      </c>
      <c r="AI58" s="231">
        <v>850</v>
      </c>
      <c r="AJ58" s="194">
        <v>0.21739130434782608</v>
      </c>
      <c r="AK58" s="194">
        <v>4.3478260869565216E-2</v>
      </c>
      <c r="AL58" s="230">
        <v>1243</v>
      </c>
      <c r="AM58" s="231">
        <v>1000</v>
      </c>
      <c r="AN58" s="194">
        <v>0.1111111111111111</v>
      </c>
      <c r="AO58" s="231">
        <v>825</v>
      </c>
      <c r="AP58" s="231">
        <v>1250</v>
      </c>
      <c r="AQ58" s="194">
        <v>0.25</v>
      </c>
      <c r="AR58" s="194">
        <v>0.05</v>
      </c>
      <c r="AS58" s="10"/>
    </row>
    <row r="59" spans="1:45" ht="10" x14ac:dyDescent="0.2">
      <c r="A59" s="6" t="s">
        <v>199</v>
      </c>
      <c r="B59" s="6" t="s">
        <v>200</v>
      </c>
      <c r="C59" s="228">
        <v>82</v>
      </c>
      <c r="D59" s="229">
        <v>320</v>
      </c>
      <c r="E59" s="24">
        <v>0.11888111888111888</v>
      </c>
      <c r="F59" s="229">
        <v>280</v>
      </c>
      <c r="G59" s="229">
        <v>355</v>
      </c>
      <c r="H59" s="24">
        <v>8.4745762711864403E-2</v>
      </c>
      <c r="I59" s="24">
        <v>1.6949152542372881E-2</v>
      </c>
      <c r="J59" s="228">
        <v>534</v>
      </c>
      <c r="K59" s="229">
        <v>420</v>
      </c>
      <c r="L59" s="24">
        <v>0.13513513513513514</v>
      </c>
      <c r="M59" s="229">
        <v>380</v>
      </c>
      <c r="N59" s="229">
        <v>460</v>
      </c>
      <c r="O59" s="24">
        <v>0.2</v>
      </c>
      <c r="P59" s="24">
        <v>0.04</v>
      </c>
      <c r="Q59" s="228">
        <v>233</v>
      </c>
      <c r="R59" s="229">
        <v>525</v>
      </c>
      <c r="S59" s="24">
        <v>0.22093023255813954</v>
      </c>
      <c r="T59" s="229">
        <v>470</v>
      </c>
      <c r="U59" s="229">
        <v>620</v>
      </c>
      <c r="V59" s="24">
        <v>0.25</v>
      </c>
      <c r="W59" s="24">
        <v>0.05</v>
      </c>
      <c r="X59" s="228">
        <v>116</v>
      </c>
      <c r="Y59" s="229">
        <v>430</v>
      </c>
      <c r="Z59" s="24">
        <v>0.13157894736842105</v>
      </c>
      <c r="AA59" s="229">
        <v>398</v>
      </c>
      <c r="AB59" s="229">
        <v>488</v>
      </c>
      <c r="AC59" s="24">
        <v>0.22857142857142856</v>
      </c>
      <c r="AD59" s="24">
        <v>4.5714285714285714E-2</v>
      </c>
      <c r="AE59" s="228">
        <v>1191</v>
      </c>
      <c r="AF59" s="229">
        <v>480</v>
      </c>
      <c r="AG59" s="24">
        <v>0.14285714285714285</v>
      </c>
      <c r="AH59" s="229">
        <v>450</v>
      </c>
      <c r="AI59" s="229">
        <v>530</v>
      </c>
      <c r="AJ59" s="24">
        <v>0.23076923076923078</v>
      </c>
      <c r="AK59" s="24">
        <v>4.6153846153846156E-2</v>
      </c>
      <c r="AL59" s="228">
        <v>1567</v>
      </c>
      <c r="AM59" s="229">
        <v>550</v>
      </c>
      <c r="AN59" s="24">
        <v>0.1702127659574468</v>
      </c>
      <c r="AO59" s="229">
        <v>510</v>
      </c>
      <c r="AP59" s="229">
        <v>600</v>
      </c>
      <c r="AQ59" s="24">
        <v>0.30952380952380953</v>
      </c>
      <c r="AR59" s="24">
        <v>6.1904761904761907E-2</v>
      </c>
      <c r="AS59" s="46" t="s">
        <v>339</v>
      </c>
    </row>
    <row r="60" spans="1:45" ht="10" x14ac:dyDescent="0.2">
      <c r="B60" s="6" t="s">
        <v>201</v>
      </c>
      <c r="C60" s="228">
        <v>594</v>
      </c>
      <c r="D60" s="229">
        <v>410</v>
      </c>
      <c r="E60" s="24">
        <v>0.24242424242424243</v>
      </c>
      <c r="F60" s="229">
        <v>315</v>
      </c>
      <c r="G60" s="229">
        <v>450</v>
      </c>
      <c r="H60" s="24">
        <v>0.4642857142857143</v>
      </c>
      <c r="I60" s="24">
        <v>9.285714285714286E-2</v>
      </c>
      <c r="J60" s="228">
        <v>831</v>
      </c>
      <c r="K60" s="229">
        <v>550</v>
      </c>
      <c r="L60" s="24">
        <v>0.27906976744186046</v>
      </c>
      <c r="M60" s="229">
        <v>450</v>
      </c>
      <c r="N60" s="229">
        <v>590</v>
      </c>
      <c r="O60" s="24">
        <v>0.39240506329113922</v>
      </c>
      <c r="P60" s="24">
        <v>7.848101265822785E-2</v>
      </c>
      <c r="Q60" s="228">
        <v>80</v>
      </c>
      <c r="R60" s="229">
        <v>665</v>
      </c>
      <c r="S60" s="24">
        <v>0.15652173913043479</v>
      </c>
      <c r="T60" s="229">
        <v>600</v>
      </c>
      <c r="U60" s="229">
        <v>735</v>
      </c>
      <c r="V60" s="24">
        <v>0.27151051625239003</v>
      </c>
      <c r="W60" s="24">
        <v>5.4302103250478004E-2</v>
      </c>
      <c r="X60" s="228">
        <v>107</v>
      </c>
      <c r="Y60" s="229">
        <v>540</v>
      </c>
      <c r="Z60" s="24">
        <v>0.14893617021276595</v>
      </c>
      <c r="AA60" s="229">
        <v>480</v>
      </c>
      <c r="AB60" s="229">
        <v>575</v>
      </c>
      <c r="AC60" s="24">
        <v>0.2</v>
      </c>
      <c r="AD60" s="24">
        <v>0.04</v>
      </c>
      <c r="AE60" s="228">
        <v>140</v>
      </c>
      <c r="AF60" s="229">
        <v>615</v>
      </c>
      <c r="AG60" s="24">
        <v>0.16037735849056603</v>
      </c>
      <c r="AH60" s="229">
        <v>550</v>
      </c>
      <c r="AI60" s="229">
        <v>700</v>
      </c>
      <c r="AJ60" s="24">
        <v>0.20588235294117646</v>
      </c>
      <c r="AK60" s="24">
        <v>4.1176470588235294E-2</v>
      </c>
      <c r="AL60" s="228">
        <v>21</v>
      </c>
      <c r="AM60" s="229">
        <v>750</v>
      </c>
      <c r="AN60" s="24">
        <v>0.36363636363636365</v>
      </c>
      <c r="AO60" s="229">
        <v>575</v>
      </c>
      <c r="AP60" s="229">
        <v>840</v>
      </c>
      <c r="AQ60" s="24">
        <v>0.2711864406779661</v>
      </c>
      <c r="AR60" s="24">
        <v>5.4237288135593219E-2</v>
      </c>
      <c r="AS60" s="46" t="s">
        <v>339</v>
      </c>
    </row>
    <row r="61" spans="1:45" ht="10" x14ac:dyDescent="0.2">
      <c r="B61" s="6" t="s">
        <v>202</v>
      </c>
      <c r="C61" s="228">
        <v>165</v>
      </c>
      <c r="D61" s="229">
        <v>415</v>
      </c>
      <c r="E61" s="24">
        <v>0.18571428571428572</v>
      </c>
      <c r="F61" s="229">
        <v>370</v>
      </c>
      <c r="G61" s="229">
        <v>430</v>
      </c>
      <c r="H61" s="24">
        <v>0.20289855072463769</v>
      </c>
      <c r="I61" s="24">
        <v>4.057971014492754E-2</v>
      </c>
      <c r="J61" s="228">
        <v>368</v>
      </c>
      <c r="K61" s="229">
        <v>490</v>
      </c>
      <c r="L61" s="24">
        <v>0.16666666666666666</v>
      </c>
      <c r="M61" s="229">
        <v>430</v>
      </c>
      <c r="N61" s="229">
        <v>525</v>
      </c>
      <c r="O61" s="24">
        <v>0.1951219512195122</v>
      </c>
      <c r="P61" s="24">
        <v>3.9024390243902439E-2</v>
      </c>
      <c r="Q61" s="228">
        <v>102</v>
      </c>
      <c r="R61" s="229">
        <v>600</v>
      </c>
      <c r="S61" s="24">
        <v>0.22448979591836735</v>
      </c>
      <c r="T61" s="229">
        <v>520</v>
      </c>
      <c r="U61" s="229">
        <v>705</v>
      </c>
      <c r="V61" s="24">
        <v>0.33333333333333331</v>
      </c>
      <c r="W61" s="24">
        <v>6.6666666666666666E-2</v>
      </c>
      <c r="X61" s="228">
        <v>46</v>
      </c>
      <c r="Y61" s="229">
        <v>455</v>
      </c>
      <c r="Z61" s="24">
        <v>8.3333333333333329E-2</v>
      </c>
      <c r="AA61" s="229">
        <v>430</v>
      </c>
      <c r="AB61" s="229">
        <v>520</v>
      </c>
      <c r="AC61" s="24">
        <v>0.13750000000000001</v>
      </c>
      <c r="AD61" s="24">
        <v>2.7500000000000004E-2</v>
      </c>
      <c r="AE61" s="228">
        <v>257</v>
      </c>
      <c r="AF61" s="229">
        <v>500</v>
      </c>
      <c r="AG61" s="24">
        <v>0.1111111111111111</v>
      </c>
      <c r="AH61" s="229">
        <v>470</v>
      </c>
      <c r="AI61" s="229">
        <v>570</v>
      </c>
      <c r="AJ61" s="24">
        <v>0.16279069767441862</v>
      </c>
      <c r="AK61" s="24">
        <v>3.255813953488372E-2</v>
      </c>
      <c r="AL61" s="228">
        <v>94</v>
      </c>
      <c r="AM61" s="229">
        <v>715</v>
      </c>
      <c r="AN61" s="24">
        <v>0.19166666666666668</v>
      </c>
      <c r="AO61" s="229">
        <v>590</v>
      </c>
      <c r="AP61" s="229">
        <v>850</v>
      </c>
      <c r="AQ61" s="24">
        <v>0.24781849912739964</v>
      </c>
      <c r="AR61" s="24">
        <v>4.956369982547993E-2</v>
      </c>
      <c r="AS61" s="46" t="s">
        <v>339</v>
      </c>
    </row>
    <row r="62" spans="1:45" ht="10" x14ac:dyDescent="0.2">
      <c r="B62" s="6" t="s">
        <v>11</v>
      </c>
      <c r="C62" s="228">
        <v>34</v>
      </c>
      <c r="D62" s="229">
        <v>369</v>
      </c>
      <c r="E62" s="24">
        <v>5.4285714285714284E-2</v>
      </c>
      <c r="F62" s="229">
        <v>369</v>
      </c>
      <c r="G62" s="229">
        <v>391</v>
      </c>
      <c r="H62" s="24">
        <v>0.125</v>
      </c>
      <c r="I62" s="24">
        <v>2.5000000000000001E-2</v>
      </c>
      <c r="J62" s="228">
        <v>89</v>
      </c>
      <c r="K62" s="229">
        <v>330</v>
      </c>
      <c r="L62" s="24">
        <v>0.1</v>
      </c>
      <c r="M62" s="229">
        <v>310</v>
      </c>
      <c r="N62" s="229">
        <v>345</v>
      </c>
      <c r="O62" s="24">
        <v>0.2</v>
      </c>
      <c r="P62" s="24">
        <v>0.04</v>
      </c>
      <c r="Q62" s="228">
        <v>104</v>
      </c>
      <c r="R62" s="229">
        <v>360</v>
      </c>
      <c r="S62" s="24">
        <v>9.0909090909090912E-2</v>
      </c>
      <c r="T62" s="229">
        <v>350</v>
      </c>
      <c r="U62" s="229">
        <v>380</v>
      </c>
      <c r="V62" s="24">
        <v>0.16129032258064516</v>
      </c>
      <c r="W62" s="24">
        <v>3.2258064516129031E-2</v>
      </c>
      <c r="X62" s="228">
        <v>40</v>
      </c>
      <c r="Y62" s="229">
        <v>348</v>
      </c>
      <c r="Z62" s="24">
        <v>0.12258064516129032</v>
      </c>
      <c r="AA62" s="229">
        <v>330</v>
      </c>
      <c r="AB62" s="229">
        <v>360</v>
      </c>
      <c r="AC62" s="24">
        <v>0.2</v>
      </c>
      <c r="AD62" s="24">
        <v>0.04</v>
      </c>
      <c r="AE62" s="228">
        <v>1090</v>
      </c>
      <c r="AF62" s="229">
        <v>390</v>
      </c>
      <c r="AG62" s="24">
        <v>0.11428571428571428</v>
      </c>
      <c r="AH62" s="229">
        <v>370</v>
      </c>
      <c r="AI62" s="229">
        <v>420</v>
      </c>
      <c r="AJ62" s="24">
        <v>0.2</v>
      </c>
      <c r="AK62" s="24">
        <v>0.04</v>
      </c>
      <c r="AL62" s="228">
        <v>1563</v>
      </c>
      <c r="AM62" s="229">
        <v>450</v>
      </c>
      <c r="AN62" s="24">
        <v>0.125</v>
      </c>
      <c r="AO62" s="229">
        <v>420</v>
      </c>
      <c r="AP62" s="229">
        <v>480</v>
      </c>
      <c r="AQ62" s="24">
        <v>0.25</v>
      </c>
      <c r="AR62" s="24">
        <v>0.05</v>
      </c>
      <c r="AS62" s="46" t="s">
        <v>339</v>
      </c>
    </row>
    <row r="63" spans="1:45" ht="10" x14ac:dyDescent="0.2">
      <c r="B63" s="6" t="s">
        <v>203</v>
      </c>
      <c r="C63" s="228">
        <v>76</v>
      </c>
      <c r="D63" s="229">
        <v>398</v>
      </c>
      <c r="E63" s="24">
        <v>0.2634920634920635</v>
      </c>
      <c r="F63" s="229">
        <v>330</v>
      </c>
      <c r="G63" s="229">
        <v>465</v>
      </c>
      <c r="H63" s="24">
        <v>0.32666666666666666</v>
      </c>
      <c r="I63" s="24">
        <v>6.5333333333333327E-2</v>
      </c>
      <c r="J63" s="228">
        <v>170</v>
      </c>
      <c r="K63" s="229">
        <v>520</v>
      </c>
      <c r="L63" s="24">
        <v>0.29675810473815462</v>
      </c>
      <c r="M63" s="229">
        <v>420</v>
      </c>
      <c r="N63" s="229">
        <v>570</v>
      </c>
      <c r="O63" s="24">
        <v>0.44444444444444442</v>
      </c>
      <c r="P63" s="24">
        <v>8.8888888888888878E-2</v>
      </c>
      <c r="Q63" s="228">
        <v>60</v>
      </c>
      <c r="R63" s="229">
        <v>670</v>
      </c>
      <c r="S63" s="24">
        <v>0.18584070796460178</v>
      </c>
      <c r="T63" s="229">
        <v>590</v>
      </c>
      <c r="U63" s="229">
        <v>750</v>
      </c>
      <c r="V63" s="24">
        <v>0.24074074074074073</v>
      </c>
      <c r="W63" s="24">
        <v>4.8148148148148148E-2</v>
      </c>
      <c r="X63" s="228">
        <v>67</v>
      </c>
      <c r="Y63" s="229">
        <v>525</v>
      </c>
      <c r="Z63" s="24">
        <v>0.14130434782608695</v>
      </c>
      <c r="AA63" s="229">
        <v>480</v>
      </c>
      <c r="AB63" s="229">
        <v>590</v>
      </c>
      <c r="AC63" s="24">
        <v>0.16666666666666666</v>
      </c>
      <c r="AD63" s="24">
        <v>3.3333333333333333E-2</v>
      </c>
      <c r="AE63" s="228">
        <v>163</v>
      </c>
      <c r="AF63" s="229">
        <v>660</v>
      </c>
      <c r="AG63" s="24">
        <v>0.13793103448275862</v>
      </c>
      <c r="AH63" s="229">
        <v>580</v>
      </c>
      <c r="AI63" s="229">
        <v>760</v>
      </c>
      <c r="AJ63" s="24">
        <v>0.24528301886792453</v>
      </c>
      <c r="AK63" s="24">
        <v>4.9056603773584909E-2</v>
      </c>
      <c r="AL63" s="228">
        <v>43</v>
      </c>
      <c r="AM63" s="229">
        <v>900</v>
      </c>
      <c r="AN63" s="24">
        <v>0.19205298013245034</v>
      </c>
      <c r="AO63" s="229">
        <v>848</v>
      </c>
      <c r="AP63" s="229">
        <v>1000</v>
      </c>
      <c r="AQ63" s="24">
        <v>0.30434782608695654</v>
      </c>
      <c r="AR63" s="24">
        <v>6.0869565217391307E-2</v>
      </c>
      <c r="AS63" s="46" t="s">
        <v>339</v>
      </c>
    </row>
    <row r="64" spans="1:45" ht="10" x14ac:dyDescent="0.2">
      <c r="B64" s="6" t="s">
        <v>204</v>
      </c>
      <c r="C64" s="228">
        <v>62</v>
      </c>
      <c r="D64" s="229">
        <v>320</v>
      </c>
      <c r="E64" s="24">
        <v>0.14285714285714285</v>
      </c>
      <c r="F64" s="229">
        <v>260</v>
      </c>
      <c r="G64" s="229">
        <v>350</v>
      </c>
      <c r="H64" s="24">
        <v>0.28000000000000003</v>
      </c>
      <c r="I64" s="24">
        <v>5.6000000000000008E-2</v>
      </c>
      <c r="J64" s="228">
        <v>309</v>
      </c>
      <c r="K64" s="229">
        <v>370</v>
      </c>
      <c r="L64" s="24">
        <v>0.12121212121212122</v>
      </c>
      <c r="M64" s="229">
        <v>330</v>
      </c>
      <c r="N64" s="229">
        <v>410</v>
      </c>
      <c r="O64" s="24">
        <v>0.15625</v>
      </c>
      <c r="P64" s="24">
        <v>3.125E-2</v>
      </c>
      <c r="Q64" s="228">
        <v>198</v>
      </c>
      <c r="R64" s="229">
        <v>418</v>
      </c>
      <c r="S64" s="24">
        <v>0.1</v>
      </c>
      <c r="T64" s="229">
        <v>380</v>
      </c>
      <c r="U64" s="229">
        <v>460</v>
      </c>
      <c r="V64" s="24">
        <v>0.19428571428571428</v>
      </c>
      <c r="W64" s="24">
        <v>3.8857142857142854E-2</v>
      </c>
      <c r="X64" s="228">
        <v>42</v>
      </c>
      <c r="Y64" s="229">
        <v>380</v>
      </c>
      <c r="Z64" s="24">
        <v>8.5714285714285715E-2</v>
      </c>
      <c r="AA64" s="229">
        <v>350</v>
      </c>
      <c r="AB64" s="229">
        <v>420</v>
      </c>
      <c r="AC64" s="24">
        <v>0.15151515151515152</v>
      </c>
      <c r="AD64" s="24">
        <v>3.0303030303030304E-2</v>
      </c>
      <c r="AE64" s="228">
        <v>701</v>
      </c>
      <c r="AF64" s="229">
        <v>420</v>
      </c>
      <c r="AG64" s="24">
        <v>0.13513513513513514</v>
      </c>
      <c r="AH64" s="229">
        <v>390</v>
      </c>
      <c r="AI64" s="229">
        <v>450</v>
      </c>
      <c r="AJ64" s="24">
        <v>0.2</v>
      </c>
      <c r="AK64" s="24">
        <v>0.04</v>
      </c>
      <c r="AL64" s="228">
        <v>193</v>
      </c>
      <c r="AM64" s="229">
        <v>500</v>
      </c>
      <c r="AN64" s="24">
        <v>0.13636363636363635</v>
      </c>
      <c r="AO64" s="229">
        <v>450</v>
      </c>
      <c r="AP64" s="229">
        <v>550</v>
      </c>
      <c r="AQ64" s="24">
        <v>0.25</v>
      </c>
      <c r="AR64" s="24">
        <v>0.05</v>
      </c>
      <c r="AS64" s="46" t="s">
        <v>339</v>
      </c>
    </row>
    <row r="65" spans="1:45" ht="10" x14ac:dyDescent="0.2">
      <c r="B65" s="6" t="s">
        <v>205</v>
      </c>
      <c r="C65" s="228">
        <v>106</v>
      </c>
      <c r="D65" s="229">
        <v>290</v>
      </c>
      <c r="E65" s="24">
        <v>0.16</v>
      </c>
      <c r="F65" s="229">
        <v>262</v>
      </c>
      <c r="G65" s="229">
        <v>340</v>
      </c>
      <c r="H65" s="24">
        <v>0.18367346938775511</v>
      </c>
      <c r="I65" s="24">
        <v>3.6734693877551024E-2</v>
      </c>
      <c r="J65" s="228">
        <v>257</v>
      </c>
      <c r="K65" s="229">
        <v>380</v>
      </c>
      <c r="L65" s="24">
        <v>8.5714285714285715E-2</v>
      </c>
      <c r="M65" s="229">
        <v>340</v>
      </c>
      <c r="N65" s="229">
        <v>450</v>
      </c>
      <c r="O65" s="24">
        <v>0.1875</v>
      </c>
      <c r="P65" s="24">
        <v>3.7499999999999999E-2</v>
      </c>
      <c r="Q65" s="228">
        <v>103</v>
      </c>
      <c r="R65" s="229">
        <v>470</v>
      </c>
      <c r="S65" s="24">
        <v>0.14634146341463414</v>
      </c>
      <c r="T65" s="229">
        <v>450</v>
      </c>
      <c r="U65" s="229">
        <v>525</v>
      </c>
      <c r="V65" s="24">
        <v>0.23684210526315788</v>
      </c>
      <c r="W65" s="24">
        <v>4.7368421052631574E-2</v>
      </c>
      <c r="X65" s="228">
        <v>79</v>
      </c>
      <c r="Y65" s="229">
        <v>400</v>
      </c>
      <c r="Z65" s="24">
        <v>0.14285714285714285</v>
      </c>
      <c r="AA65" s="229">
        <v>380</v>
      </c>
      <c r="AB65" s="229">
        <v>450</v>
      </c>
      <c r="AC65" s="24">
        <v>0.17647058823529413</v>
      </c>
      <c r="AD65" s="24">
        <v>3.5294117647058823E-2</v>
      </c>
      <c r="AE65" s="228">
        <v>456</v>
      </c>
      <c r="AF65" s="229">
        <v>440</v>
      </c>
      <c r="AG65" s="24">
        <v>0.15789473684210525</v>
      </c>
      <c r="AH65" s="229">
        <v>400</v>
      </c>
      <c r="AI65" s="229">
        <v>482</v>
      </c>
      <c r="AJ65" s="24">
        <v>0.22222222222222221</v>
      </c>
      <c r="AK65" s="24">
        <v>4.4444444444444439E-2</v>
      </c>
      <c r="AL65" s="228">
        <v>97</v>
      </c>
      <c r="AM65" s="229">
        <v>530</v>
      </c>
      <c r="AN65" s="24">
        <v>0.1276595744680851</v>
      </c>
      <c r="AO65" s="229">
        <v>460</v>
      </c>
      <c r="AP65" s="229">
        <v>600</v>
      </c>
      <c r="AQ65" s="24">
        <v>0.26190476190476192</v>
      </c>
      <c r="AR65" s="24">
        <v>5.2380952380952382E-2</v>
      </c>
      <c r="AS65" s="46" t="s">
        <v>339</v>
      </c>
    </row>
    <row r="66" spans="1:45" ht="10" x14ac:dyDescent="0.2">
      <c r="B66" s="6" t="s">
        <v>206</v>
      </c>
      <c r="C66" s="228" t="s">
        <v>41</v>
      </c>
      <c r="D66" s="229" t="s">
        <v>41</v>
      </c>
      <c r="E66" s="24" t="s">
        <v>41</v>
      </c>
      <c r="F66" s="229" t="s">
        <v>41</v>
      </c>
      <c r="G66" s="229" t="s">
        <v>41</v>
      </c>
      <c r="H66" s="24" t="s">
        <v>41</v>
      </c>
      <c r="I66" s="24" t="s">
        <v>41</v>
      </c>
      <c r="J66" s="228">
        <v>90</v>
      </c>
      <c r="K66" s="229">
        <v>420</v>
      </c>
      <c r="L66" s="24">
        <v>0.10526315789473684</v>
      </c>
      <c r="M66" s="229">
        <v>380</v>
      </c>
      <c r="N66" s="229">
        <v>450</v>
      </c>
      <c r="O66" s="24">
        <v>0.16666666666666666</v>
      </c>
      <c r="P66" s="24">
        <v>3.3333333333333333E-2</v>
      </c>
      <c r="Q66" s="228">
        <v>198</v>
      </c>
      <c r="R66" s="229">
        <v>430</v>
      </c>
      <c r="S66" s="24">
        <v>0.10256410256410256</v>
      </c>
      <c r="T66" s="229">
        <v>400</v>
      </c>
      <c r="U66" s="229">
        <v>460</v>
      </c>
      <c r="V66" s="24">
        <v>0.16216216216216217</v>
      </c>
      <c r="W66" s="24">
        <v>3.2432432432432434E-2</v>
      </c>
      <c r="X66" s="228">
        <v>61</v>
      </c>
      <c r="Y66" s="229">
        <v>400</v>
      </c>
      <c r="Z66" s="24">
        <v>5.2631578947368418E-2</v>
      </c>
      <c r="AA66" s="229">
        <v>395</v>
      </c>
      <c r="AB66" s="229">
        <v>425</v>
      </c>
      <c r="AC66" s="24">
        <v>0.14285714285714285</v>
      </c>
      <c r="AD66" s="24">
        <v>2.8571428571428571E-2</v>
      </c>
      <c r="AE66" s="228">
        <v>1279</v>
      </c>
      <c r="AF66" s="229">
        <v>450</v>
      </c>
      <c r="AG66" s="24">
        <v>9.7560975609756101E-2</v>
      </c>
      <c r="AH66" s="229">
        <v>420</v>
      </c>
      <c r="AI66" s="229">
        <v>480</v>
      </c>
      <c r="AJ66" s="24">
        <v>0.15384615384615385</v>
      </c>
      <c r="AK66" s="24">
        <v>3.0769230769230771E-2</v>
      </c>
      <c r="AL66" s="228">
        <v>1710</v>
      </c>
      <c r="AM66" s="229">
        <v>500</v>
      </c>
      <c r="AN66" s="24">
        <v>0.10864745011086474</v>
      </c>
      <c r="AO66" s="229">
        <v>470</v>
      </c>
      <c r="AP66" s="229">
        <v>550</v>
      </c>
      <c r="AQ66" s="24">
        <v>0.1111111111111111</v>
      </c>
      <c r="AR66" s="24">
        <v>2.222222222222222E-2</v>
      </c>
      <c r="AS66" s="46" t="s">
        <v>339</v>
      </c>
    </row>
    <row r="67" spans="1:45" ht="10" x14ac:dyDescent="0.2">
      <c r="B67" s="6" t="s">
        <v>207</v>
      </c>
      <c r="C67" s="228">
        <v>58</v>
      </c>
      <c r="D67" s="229">
        <v>330</v>
      </c>
      <c r="E67" s="24">
        <v>0.17857142857142858</v>
      </c>
      <c r="F67" s="229">
        <v>290</v>
      </c>
      <c r="G67" s="229">
        <v>350</v>
      </c>
      <c r="H67" s="24">
        <v>0.13793103448275862</v>
      </c>
      <c r="I67" s="24">
        <v>2.7586206896551724E-2</v>
      </c>
      <c r="J67" s="228">
        <v>429</v>
      </c>
      <c r="K67" s="229">
        <v>365</v>
      </c>
      <c r="L67" s="24">
        <v>0.12307692307692308</v>
      </c>
      <c r="M67" s="229">
        <v>340</v>
      </c>
      <c r="N67" s="229">
        <v>400</v>
      </c>
      <c r="O67" s="24">
        <v>0.17741935483870969</v>
      </c>
      <c r="P67" s="24">
        <v>3.5483870967741936E-2</v>
      </c>
      <c r="Q67" s="228">
        <v>291</v>
      </c>
      <c r="R67" s="229">
        <v>415</v>
      </c>
      <c r="S67" s="24">
        <v>0.12162162162162163</v>
      </c>
      <c r="T67" s="229">
        <v>390</v>
      </c>
      <c r="U67" s="229">
        <v>450</v>
      </c>
      <c r="V67" s="24">
        <v>0.22058823529411764</v>
      </c>
      <c r="W67" s="24">
        <v>4.4117647058823525E-2</v>
      </c>
      <c r="X67" s="228">
        <v>131</v>
      </c>
      <c r="Y67" s="229">
        <v>390</v>
      </c>
      <c r="Z67" s="24">
        <v>0.18181818181818182</v>
      </c>
      <c r="AA67" s="229">
        <v>360</v>
      </c>
      <c r="AB67" s="229">
        <v>420</v>
      </c>
      <c r="AC67" s="24">
        <v>0.2</v>
      </c>
      <c r="AD67" s="24">
        <v>0.04</v>
      </c>
      <c r="AE67" s="228">
        <v>2746</v>
      </c>
      <c r="AF67" s="229">
        <v>440</v>
      </c>
      <c r="AG67" s="24">
        <v>0.15789473684210525</v>
      </c>
      <c r="AH67" s="229">
        <v>400</v>
      </c>
      <c r="AI67" s="229">
        <v>470</v>
      </c>
      <c r="AJ67" s="24">
        <v>0.25714285714285712</v>
      </c>
      <c r="AK67" s="24">
        <v>5.1428571428571421E-2</v>
      </c>
      <c r="AL67" s="228">
        <v>4060</v>
      </c>
      <c r="AM67" s="229">
        <v>500</v>
      </c>
      <c r="AN67" s="24">
        <v>0.16279069767441862</v>
      </c>
      <c r="AO67" s="229">
        <v>460</v>
      </c>
      <c r="AP67" s="229">
        <v>540</v>
      </c>
      <c r="AQ67" s="24">
        <v>0.25</v>
      </c>
      <c r="AR67" s="24">
        <v>0.05</v>
      </c>
      <c r="AS67" s="46" t="s">
        <v>339</v>
      </c>
    </row>
    <row r="68" spans="1:45" ht="10" x14ac:dyDescent="0.2">
      <c r="B68" s="6" t="s">
        <v>208</v>
      </c>
      <c r="C68" s="228">
        <v>150</v>
      </c>
      <c r="D68" s="229">
        <v>330</v>
      </c>
      <c r="E68" s="24">
        <v>0.24528301886792453</v>
      </c>
      <c r="F68" s="229">
        <v>290</v>
      </c>
      <c r="G68" s="229">
        <v>360</v>
      </c>
      <c r="H68" s="24">
        <v>0.22222222222222221</v>
      </c>
      <c r="I68" s="24">
        <v>4.4444444444444439E-2</v>
      </c>
      <c r="J68" s="228">
        <v>296</v>
      </c>
      <c r="K68" s="229">
        <v>450</v>
      </c>
      <c r="L68" s="24">
        <v>0.18421052631578946</v>
      </c>
      <c r="M68" s="229">
        <v>400</v>
      </c>
      <c r="N68" s="229">
        <v>500</v>
      </c>
      <c r="O68" s="24">
        <v>0.23287671232876711</v>
      </c>
      <c r="P68" s="24">
        <v>4.6575342465753421E-2</v>
      </c>
      <c r="Q68" s="228">
        <v>99</v>
      </c>
      <c r="R68" s="229">
        <v>550</v>
      </c>
      <c r="S68" s="24">
        <v>0.14583333333333334</v>
      </c>
      <c r="T68" s="229">
        <v>500</v>
      </c>
      <c r="U68" s="229">
        <v>610</v>
      </c>
      <c r="V68" s="24">
        <v>0.22222222222222221</v>
      </c>
      <c r="W68" s="24">
        <v>4.4444444444444439E-2</v>
      </c>
      <c r="X68" s="228">
        <v>95</v>
      </c>
      <c r="Y68" s="229">
        <v>470</v>
      </c>
      <c r="Z68" s="24">
        <v>0.14634146341463414</v>
      </c>
      <c r="AA68" s="229">
        <v>410</v>
      </c>
      <c r="AB68" s="229">
        <v>520</v>
      </c>
      <c r="AC68" s="24">
        <v>0.27027027027027029</v>
      </c>
      <c r="AD68" s="24">
        <v>5.4054054054054057E-2</v>
      </c>
      <c r="AE68" s="228">
        <v>253</v>
      </c>
      <c r="AF68" s="229">
        <v>540</v>
      </c>
      <c r="AG68" s="24">
        <v>0.16129032258064516</v>
      </c>
      <c r="AH68" s="229">
        <v>450</v>
      </c>
      <c r="AI68" s="229">
        <v>600</v>
      </c>
      <c r="AJ68" s="24">
        <v>0.22727272727272727</v>
      </c>
      <c r="AK68" s="24">
        <v>4.5454545454545456E-2</v>
      </c>
      <c r="AL68" s="228">
        <v>50</v>
      </c>
      <c r="AM68" s="229">
        <v>640</v>
      </c>
      <c r="AN68" s="24">
        <v>0.10726643598615918</v>
      </c>
      <c r="AO68" s="229">
        <v>510</v>
      </c>
      <c r="AP68" s="229">
        <v>750</v>
      </c>
      <c r="AQ68" s="24">
        <v>0.28000000000000003</v>
      </c>
      <c r="AR68" s="24">
        <v>5.6000000000000008E-2</v>
      </c>
      <c r="AS68" s="46" t="s">
        <v>339</v>
      </c>
    </row>
    <row r="69" spans="1:45" ht="10" x14ac:dyDescent="0.2">
      <c r="B69" s="6" t="s">
        <v>209</v>
      </c>
      <c r="C69" s="228">
        <v>56</v>
      </c>
      <c r="D69" s="229">
        <v>383</v>
      </c>
      <c r="E69" s="24">
        <v>9.4285714285714292E-2</v>
      </c>
      <c r="F69" s="229">
        <v>350</v>
      </c>
      <c r="G69" s="229">
        <v>455</v>
      </c>
      <c r="H69" s="24">
        <v>0.14328358208955225</v>
      </c>
      <c r="I69" s="24">
        <v>2.8656716417910448E-2</v>
      </c>
      <c r="J69" s="228">
        <v>122</v>
      </c>
      <c r="K69" s="229">
        <v>520</v>
      </c>
      <c r="L69" s="24">
        <v>0.18181818181818182</v>
      </c>
      <c r="M69" s="229">
        <v>440</v>
      </c>
      <c r="N69" s="229">
        <v>595</v>
      </c>
      <c r="O69" s="24">
        <v>0.3</v>
      </c>
      <c r="P69" s="24">
        <v>0.06</v>
      </c>
      <c r="Q69" s="228">
        <v>22</v>
      </c>
      <c r="R69" s="229">
        <v>695</v>
      </c>
      <c r="S69" s="24">
        <v>0.16220735785953178</v>
      </c>
      <c r="T69" s="229">
        <v>500</v>
      </c>
      <c r="U69" s="229">
        <v>775</v>
      </c>
      <c r="V69" s="24">
        <v>6.4318529862174581E-2</v>
      </c>
      <c r="W69" s="24">
        <v>1.2863705972434917E-2</v>
      </c>
      <c r="X69" s="228">
        <v>36</v>
      </c>
      <c r="Y69" s="229">
        <v>595</v>
      </c>
      <c r="Z69" s="24">
        <v>0.14423076923076922</v>
      </c>
      <c r="AA69" s="229">
        <v>540</v>
      </c>
      <c r="AB69" s="229">
        <v>620</v>
      </c>
      <c r="AC69" s="24">
        <v>0.19</v>
      </c>
      <c r="AD69" s="24">
        <v>3.7999999999999999E-2</v>
      </c>
      <c r="AE69" s="228">
        <v>91</v>
      </c>
      <c r="AF69" s="229">
        <v>720</v>
      </c>
      <c r="AG69" s="24">
        <v>9.0909090909090912E-2</v>
      </c>
      <c r="AH69" s="229">
        <v>670</v>
      </c>
      <c r="AI69" s="229">
        <v>800</v>
      </c>
      <c r="AJ69" s="24">
        <v>0.1076923076923077</v>
      </c>
      <c r="AK69" s="24">
        <v>2.1538461538461541E-2</v>
      </c>
      <c r="AL69" s="228">
        <v>36</v>
      </c>
      <c r="AM69" s="229">
        <v>950</v>
      </c>
      <c r="AN69" s="24">
        <v>0.10081112398609501</v>
      </c>
      <c r="AO69" s="229">
        <v>850</v>
      </c>
      <c r="AP69" s="229">
        <v>1025</v>
      </c>
      <c r="AQ69" s="24">
        <v>0.15853658536585366</v>
      </c>
      <c r="AR69" s="24">
        <v>3.1707317073170732E-2</v>
      </c>
      <c r="AS69" s="46" t="s">
        <v>339</v>
      </c>
    </row>
    <row r="70" spans="1:45" ht="10" x14ac:dyDescent="0.2">
      <c r="B70" s="6" t="s">
        <v>210</v>
      </c>
      <c r="C70" s="228">
        <v>140</v>
      </c>
      <c r="D70" s="229">
        <v>325</v>
      </c>
      <c r="E70" s="24">
        <v>0.18181818181818182</v>
      </c>
      <c r="F70" s="229">
        <v>245</v>
      </c>
      <c r="G70" s="229">
        <v>400</v>
      </c>
      <c r="H70" s="24">
        <v>6.5573770491803282E-2</v>
      </c>
      <c r="I70" s="24">
        <v>1.3114754098360656E-2</v>
      </c>
      <c r="J70" s="228">
        <v>250</v>
      </c>
      <c r="K70" s="229">
        <v>480</v>
      </c>
      <c r="L70" s="24">
        <v>0.2</v>
      </c>
      <c r="M70" s="229">
        <v>400</v>
      </c>
      <c r="N70" s="229">
        <v>550</v>
      </c>
      <c r="O70" s="24">
        <v>0.21518987341772153</v>
      </c>
      <c r="P70" s="24">
        <v>4.3037974683544304E-2</v>
      </c>
      <c r="Q70" s="228">
        <v>51</v>
      </c>
      <c r="R70" s="229">
        <v>650</v>
      </c>
      <c r="S70" s="24">
        <v>0.18181818181818182</v>
      </c>
      <c r="T70" s="229">
        <v>598</v>
      </c>
      <c r="U70" s="229">
        <v>720</v>
      </c>
      <c r="V70" s="24">
        <v>0.3</v>
      </c>
      <c r="W70" s="24">
        <v>0.06</v>
      </c>
      <c r="X70" s="228">
        <v>180</v>
      </c>
      <c r="Y70" s="229">
        <v>590</v>
      </c>
      <c r="Z70" s="24">
        <v>0.15686274509803921</v>
      </c>
      <c r="AA70" s="229">
        <v>500</v>
      </c>
      <c r="AB70" s="229">
        <v>650</v>
      </c>
      <c r="AC70" s="24">
        <v>0.19191919191919191</v>
      </c>
      <c r="AD70" s="24">
        <v>3.8383838383838381E-2</v>
      </c>
      <c r="AE70" s="228">
        <v>272</v>
      </c>
      <c r="AF70" s="229">
        <v>650</v>
      </c>
      <c r="AG70" s="24">
        <v>0.10169491525423729</v>
      </c>
      <c r="AH70" s="229">
        <v>573</v>
      </c>
      <c r="AI70" s="229">
        <v>750</v>
      </c>
      <c r="AJ70" s="24">
        <v>0.18181818181818182</v>
      </c>
      <c r="AK70" s="24">
        <v>3.6363636363636362E-2</v>
      </c>
      <c r="AL70" s="228">
        <v>57</v>
      </c>
      <c r="AM70" s="229">
        <v>850</v>
      </c>
      <c r="AN70" s="24">
        <v>0.13333333333333333</v>
      </c>
      <c r="AO70" s="229">
        <v>700</v>
      </c>
      <c r="AP70" s="229">
        <v>930</v>
      </c>
      <c r="AQ70" s="24">
        <v>0.19718309859154928</v>
      </c>
      <c r="AR70" s="24">
        <v>3.9436619718309855E-2</v>
      </c>
      <c r="AS70" s="46" t="s">
        <v>339</v>
      </c>
    </row>
    <row r="71" spans="1:45" s="23" customFormat="1" ht="10.5" x14ac:dyDescent="0.25">
      <c r="B71" s="23" t="s">
        <v>37</v>
      </c>
      <c r="C71" s="230">
        <v>1528</v>
      </c>
      <c r="D71" s="231">
        <v>365</v>
      </c>
      <c r="E71" s="194">
        <v>0.21666666666666667</v>
      </c>
      <c r="F71" s="231">
        <v>300</v>
      </c>
      <c r="G71" s="231">
        <v>430</v>
      </c>
      <c r="H71" s="194">
        <v>0.25862068965517243</v>
      </c>
      <c r="I71" s="194">
        <v>5.1724137931034489E-2</v>
      </c>
      <c r="J71" s="230">
        <v>3745</v>
      </c>
      <c r="K71" s="231">
        <v>440</v>
      </c>
      <c r="L71" s="194">
        <v>0.1891891891891892</v>
      </c>
      <c r="M71" s="231">
        <v>370</v>
      </c>
      <c r="N71" s="231">
        <v>520</v>
      </c>
      <c r="O71" s="194">
        <v>0.25714285714285712</v>
      </c>
      <c r="P71" s="194">
        <v>5.1428571428571421E-2</v>
      </c>
      <c r="Q71" s="230">
        <v>1541</v>
      </c>
      <c r="R71" s="231">
        <v>460</v>
      </c>
      <c r="S71" s="194">
        <v>0.15</v>
      </c>
      <c r="T71" s="231">
        <v>400</v>
      </c>
      <c r="U71" s="231">
        <v>560</v>
      </c>
      <c r="V71" s="194">
        <v>0.24324324324324326</v>
      </c>
      <c r="W71" s="194">
        <v>4.8648648648648651E-2</v>
      </c>
      <c r="X71" s="230">
        <v>1000</v>
      </c>
      <c r="Y71" s="231">
        <v>450</v>
      </c>
      <c r="Z71" s="194">
        <v>0.125</v>
      </c>
      <c r="AA71" s="231">
        <v>400</v>
      </c>
      <c r="AB71" s="231">
        <v>550</v>
      </c>
      <c r="AC71" s="194">
        <v>0.18421052631578946</v>
      </c>
      <c r="AD71" s="194">
        <v>3.6842105263157891E-2</v>
      </c>
      <c r="AE71" s="230">
        <v>8639</v>
      </c>
      <c r="AF71" s="231">
        <v>450</v>
      </c>
      <c r="AG71" s="194">
        <v>0.15384615384615385</v>
      </c>
      <c r="AH71" s="231">
        <v>400</v>
      </c>
      <c r="AI71" s="231">
        <v>500</v>
      </c>
      <c r="AJ71" s="194">
        <v>0.21621621621621623</v>
      </c>
      <c r="AK71" s="194">
        <v>4.3243243243243246E-2</v>
      </c>
      <c r="AL71" s="230">
        <v>9491</v>
      </c>
      <c r="AM71" s="231">
        <v>500</v>
      </c>
      <c r="AN71" s="194">
        <v>0.13636363636363635</v>
      </c>
      <c r="AO71" s="231">
        <v>460</v>
      </c>
      <c r="AP71" s="231">
        <v>550</v>
      </c>
      <c r="AQ71" s="194">
        <v>0.21951219512195122</v>
      </c>
      <c r="AR71" s="194">
        <v>4.3902439024390241E-2</v>
      </c>
      <c r="AS71" s="10"/>
    </row>
    <row r="72" spans="1:45" ht="10" x14ac:dyDescent="0.2">
      <c r="A72" s="6" t="s">
        <v>20</v>
      </c>
      <c r="B72" s="6" t="s">
        <v>211</v>
      </c>
      <c r="C72" s="228">
        <v>51</v>
      </c>
      <c r="D72" s="229">
        <v>300</v>
      </c>
      <c r="E72" s="24">
        <v>0.1111111111111111</v>
      </c>
      <c r="F72" s="229">
        <v>196</v>
      </c>
      <c r="G72" s="229">
        <v>340</v>
      </c>
      <c r="H72" s="24">
        <v>0.17647058823529413</v>
      </c>
      <c r="I72" s="24">
        <v>3.5294117647058823E-2</v>
      </c>
      <c r="J72" s="228">
        <v>145</v>
      </c>
      <c r="K72" s="229">
        <v>410</v>
      </c>
      <c r="L72" s="24">
        <v>0.1388888888888889</v>
      </c>
      <c r="M72" s="229">
        <v>380</v>
      </c>
      <c r="N72" s="229">
        <v>440</v>
      </c>
      <c r="O72" s="24">
        <v>0.17142857142857143</v>
      </c>
      <c r="P72" s="24">
        <v>3.4285714285714287E-2</v>
      </c>
      <c r="Q72" s="228">
        <v>116</v>
      </c>
      <c r="R72" s="229">
        <v>450</v>
      </c>
      <c r="S72" s="24">
        <v>0.18421052631578946</v>
      </c>
      <c r="T72" s="229">
        <v>420</v>
      </c>
      <c r="U72" s="229">
        <v>500</v>
      </c>
      <c r="V72" s="24">
        <v>0.25</v>
      </c>
      <c r="W72" s="24">
        <v>0.05</v>
      </c>
      <c r="X72" s="228">
        <v>50</v>
      </c>
      <c r="Y72" s="229">
        <v>420</v>
      </c>
      <c r="Z72" s="24">
        <v>0.16666666666666666</v>
      </c>
      <c r="AA72" s="229">
        <v>400</v>
      </c>
      <c r="AB72" s="229">
        <v>439</v>
      </c>
      <c r="AC72" s="24">
        <v>0.2</v>
      </c>
      <c r="AD72" s="24">
        <v>0.04</v>
      </c>
      <c r="AE72" s="228">
        <v>528</v>
      </c>
      <c r="AF72" s="229">
        <v>450</v>
      </c>
      <c r="AG72" s="24">
        <v>0.13924050632911392</v>
      </c>
      <c r="AH72" s="229">
        <v>410</v>
      </c>
      <c r="AI72" s="229">
        <v>490</v>
      </c>
      <c r="AJ72" s="24">
        <v>0.21621621621621623</v>
      </c>
      <c r="AK72" s="24">
        <v>4.3243243243243246E-2</v>
      </c>
      <c r="AL72" s="228">
        <v>349</v>
      </c>
      <c r="AM72" s="229">
        <v>570</v>
      </c>
      <c r="AN72" s="24">
        <v>0.16326530612244897</v>
      </c>
      <c r="AO72" s="229">
        <v>520</v>
      </c>
      <c r="AP72" s="229">
        <v>610</v>
      </c>
      <c r="AQ72" s="24">
        <v>0.30136986301369861</v>
      </c>
      <c r="AR72" s="24">
        <v>6.0273972602739721E-2</v>
      </c>
      <c r="AS72" s="46" t="s">
        <v>339</v>
      </c>
    </row>
    <row r="73" spans="1:45" ht="10" x14ac:dyDescent="0.2">
      <c r="B73" s="6" t="s">
        <v>212</v>
      </c>
      <c r="C73" s="228">
        <v>492</v>
      </c>
      <c r="D73" s="229">
        <v>430</v>
      </c>
      <c r="E73" s="24">
        <v>0.19444444444444445</v>
      </c>
      <c r="F73" s="229">
        <v>365</v>
      </c>
      <c r="G73" s="229">
        <v>480</v>
      </c>
      <c r="H73" s="24">
        <v>0.17808219178082191</v>
      </c>
      <c r="I73" s="24">
        <v>3.5616438356164383E-2</v>
      </c>
      <c r="J73" s="228">
        <v>574</v>
      </c>
      <c r="K73" s="229">
        <v>550</v>
      </c>
      <c r="L73" s="24">
        <v>0.19565217391304349</v>
      </c>
      <c r="M73" s="229">
        <v>475</v>
      </c>
      <c r="N73" s="229">
        <v>600</v>
      </c>
      <c r="O73" s="24">
        <v>0.19565217391304349</v>
      </c>
      <c r="P73" s="24">
        <v>3.9130434782608699E-2</v>
      </c>
      <c r="Q73" s="228">
        <v>65</v>
      </c>
      <c r="R73" s="229">
        <v>780</v>
      </c>
      <c r="S73" s="24">
        <v>0.2</v>
      </c>
      <c r="T73" s="229">
        <v>650</v>
      </c>
      <c r="U73" s="229">
        <v>900</v>
      </c>
      <c r="V73" s="24">
        <v>0.2283464566929134</v>
      </c>
      <c r="W73" s="24">
        <v>4.5669291338582677E-2</v>
      </c>
      <c r="X73" s="228">
        <v>174</v>
      </c>
      <c r="Y73" s="229">
        <v>630</v>
      </c>
      <c r="Z73" s="24">
        <v>0.10526315789473684</v>
      </c>
      <c r="AA73" s="229">
        <v>580</v>
      </c>
      <c r="AB73" s="229">
        <v>700</v>
      </c>
      <c r="AC73" s="24">
        <v>0.16022099447513813</v>
      </c>
      <c r="AD73" s="24">
        <v>3.2044198895027624E-2</v>
      </c>
      <c r="AE73" s="228">
        <v>167</v>
      </c>
      <c r="AF73" s="229">
        <v>800</v>
      </c>
      <c r="AG73" s="24">
        <v>0.14285714285714285</v>
      </c>
      <c r="AH73" s="229">
        <v>720</v>
      </c>
      <c r="AI73" s="229">
        <v>850</v>
      </c>
      <c r="AJ73" s="24">
        <v>0.17647058823529413</v>
      </c>
      <c r="AK73" s="24">
        <v>3.5294117647058823E-2</v>
      </c>
      <c r="AL73" s="228">
        <v>45</v>
      </c>
      <c r="AM73" s="229">
        <v>1030</v>
      </c>
      <c r="AN73" s="24">
        <v>0.14699331848552338</v>
      </c>
      <c r="AO73" s="229">
        <v>900</v>
      </c>
      <c r="AP73" s="229">
        <v>1140</v>
      </c>
      <c r="AQ73" s="24">
        <v>0.22619047619047619</v>
      </c>
      <c r="AR73" s="24">
        <v>4.5238095238095237E-2</v>
      </c>
      <c r="AS73" s="46" t="s">
        <v>339</v>
      </c>
    </row>
    <row r="74" spans="1:45" ht="10" x14ac:dyDescent="0.2">
      <c r="B74" s="6" t="s">
        <v>213</v>
      </c>
      <c r="C74" s="228">
        <v>149</v>
      </c>
      <c r="D74" s="229">
        <v>400</v>
      </c>
      <c r="E74" s="24">
        <v>0.19402985074626866</v>
      </c>
      <c r="F74" s="229">
        <v>370</v>
      </c>
      <c r="G74" s="229">
        <v>440</v>
      </c>
      <c r="H74" s="24">
        <v>0.21212121212121213</v>
      </c>
      <c r="I74" s="24">
        <v>4.2424242424242427E-2</v>
      </c>
      <c r="J74" s="228">
        <v>328</v>
      </c>
      <c r="K74" s="229">
        <v>490</v>
      </c>
      <c r="L74" s="24">
        <v>0.16666666666666666</v>
      </c>
      <c r="M74" s="229">
        <v>435</v>
      </c>
      <c r="N74" s="229">
        <v>550</v>
      </c>
      <c r="O74" s="24">
        <v>0.1951219512195122</v>
      </c>
      <c r="P74" s="24">
        <v>3.9024390243902439E-2</v>
      </c>
      <c r="Q74" s="228">
        <v>73</v>
      </c>
      <c r="R74" s="229">
        <v>650</v>
      </c>
      <c r="S74" s="24">
        <v>0.18181818181818182</v>
      </c>
      <c r="T74" s="229">
        <v>600</v>
      </c>
      <c r="U74" s="229">
        <v>700</v>
      </c>
      <c r="V74" s="24">
        <v>0.20370370370370369</v>
      </c>
      <c r="W74" s="24">
        <v>4.0740740740740737E-2</v>
      </c>
      <c r="X74" s="228">
        <v>124</v>
      </c>
      <c r="Y74" s="229">
        <v>550</v>
      </c>
      <c r="Z74" s="24">
        <v>0.14583333333333334</v>
      </c>
      <c r="AA74" s="229">
        <v>500</v>
      </c>
      <c r="AB74" s="229">
        <v>580</v>
      </c>
      <c r="AC74" s="24">
        <v>0.22222222222222221</v>
      </c>
      <c r="AD74" s="24">
        <v>4.4444444444444439E-2</v>
      </c>
      <c r="AE74" s="228">
        <v>240</v>
      </c>
      <c r="AF74" s="229">
        <v>650</v>
      </c>
      <c r="AG74" s="24">
        <v>0.16071428571428573</v>
      </c>
      <c r="AH74" s="229">
        <v>588</v>
      </c>
      <c r="AI74" s="229">
        <v>730</v>
      </c>
      <c r="AJ74" s="24">
        <v>0.20370370370370369</v>
      </c>
      <c r="AK74" s="24">
        <v>4.0740740740740737E-2</v>
      </c>
      <c r="AL74" s="228">
        <v>85</v>
      </c>
      <c r="AM74" s="229">
        <v>750</v>
      </c>
      <c r="AN74" s="24">
        <v>5.6338028169014086E-2</v>
      </c>
      <c r="AO74" s="229">
        <v>700</v>
      </c>
      <c r="AP74" s="229">
        <v>870</v>
      </c>
      <c r="AQ74" s="24">
        <v>0.15384615384615385</v>
      </c>
      <c r="AR74" s="24">
        <v>3.0769230769230771E-2</v>
      </c>
      <c r="AS74" s="46" t="s">
        <v>339</v>
      </c>
    </row>
    <row r="75" spans="1:45" ht="10" x14ac:dyDescent="0.2">
      <c r="B75" s="6" t="s">
        <v>214</v>
      </c>
      <c r="C75" s="228" t="s">
        <v>41</v>
      </c>
      <c r="D75" s="229" t="s">
        <v>41</v>
      </c>
      <c r="E75" s="24" t="s">
        <v>41</v>
      </c>
      <c r="F75" s="229" t="s">
        <v>41</v>
      </c>
      <c r="G75" s="229" t="s">
        <v>41</v>
      </c>
      <c r="H75" s="24" t="s">
        <v>41</v>
      </c>
      <c r="I75" s="24" t="s">
        <v>41</v>
      </c>
      <c r="J75" s="228">
        <v>94</v>
      </c>
      <c r="K75" s="229">
        <v>400</v>
      </c>
      <c r="L75" s="24">
        <v>0.14285714285714285</v>
      </c>
      <c r="M75" s="229">
        <v>380</v>
      </c>
      <c r="N75" s="229">
        <v>420</v>
      </c>
      <c r="O75" s="24">
        <v>0.21212121212121213</v>
      </c>
      <c r="P75" s="24">
        <v>4.2424242424242427E-2</v>
      </c>
      <c r="Q75" s="228">
        <v>87</v>
      </c>
      <c r="R75" s="229">
        <v>440</v>
      </c>
      <c r="S75" s="24">
        <v>0.12820512820512819</v>
      </c>
      <c r="T75" s="229">
        <v>420</v>
      </c>
      <c r="U75" s="229">
        <v>450</v>
      </c>
      <c r="V75" s="24">
        <v>0.22222222222222221</v>
      </c>
      <c r="W75" s="24">
        <v>4.4444444444444439E-2</v>
      </c>
      <c r="X75" s="228">
        <v>55</v>
      </c>
      <c r="Y75" s="229">
        <v>420</v>
      </c>
      <c r="Z75" s="24">
        <v>0.16666666666666666</v>
      </c>
      <c r="AA75" s="229">
        <v>395</v>
      </c>
      <c r="AB75" s="229">
        <v>445</v>
      </c>
      <c r="AC75" s="24">
        <v>0.23529411764705882</v>
      </c>
      <c r="AD75" s="24">
        <v>4.7058823529411764E-2</v>
      </c>
      <c r="AE75" s="228">
        <v>894</v>
      </c>
      <c r="AF75" s="229">
        <v>455</v>
      </c>
      <c r="AG75" s="24">
        <v>0.10975609756097561</v>
      </c>
      <c r="AH75" s="229">
        <v>430</v>
      </c>
      <c r="AI75" s="229">
        <v>480</v>
      </c>
      <c r="AJ75" s="24">
        <v>0.20689655172413793</v>
      </c>
      <c r="AK75" s="24">
        <v>4.1379310344827586E-2</v>
      </c>
      <c r="AL75" s="228">
        <v>1043</v>
      </c>
      <c r="AM75" s="229">
        <v>520</v>
      </c>
      <c r="AN75" s="24">
        <v>0.13043478260869565</v>
      </c>
      <c r="AO75" s="229">
        <v>490</v>
      </c>
      <c r="AP75" s="229">
        <v>560</v>
      </c>
      <c r="AQ75" s="24">
        <v>0.23809523809523808</v>
      </c>
      <c r="AR75" s="24">
        <v>4.7619047619047616E-2</v>
      </c>
      <c r="AS75" s="46" t="s">
        <v>339</v>
      </c>
    </row>
    <row r="76" spans="1:45" ht="10" x14ac:dyDescent="0.2">
      <c r="B76" s="6" t="s">
        <v>215</v>
      </c>
      <c r="C76" s="228">
        <v>408</v>
      </c>
      <c r="D76" s="229">
        <v>450</v>
      </c>
      <c r="E76" s="24">
        <v>0.15384615384615385</v>
      </c>
      <c r="F76" s="229">
        <v>420</v>
      </c>
      <c r="G76" s="229">
        <v>485</v>
      </c>
      <c r="H76" s="24">
        <v>0.18421052631578946</v>
      </c>
      <c r="I76" s="24">
        <v>3.6842105263157891E-2</v>
      </c>
      <c r="J76" s="228">
        <v>438</v>
      </c>
      <c r="K76" s="229">
        <v>570</v>
      </c>
      <c r="L76" s="24">
        <v>0.1875</v>
      </c>
      <c r="M76" s="229">
        <v>525</v>
      </c>
      <c r="N76" s="229">
        <v>620</v>
      </c>
      <c r="O76" s="24">
        <v>0.16326530612244897</v>
      </c>
      <c r="P76" s="24">
        <v>3.2653061224489792E-2</v>
      </c>
      <c r="Q76" s="228">
        <v>47</v>
      </c>
      <c r="R76" s="229">
        <v>780</v>
      </c>
      <c r="S76" s="24">
        <v>6.1224489795918366E-2</v>
      </c>
      <c r="T76" s="229">
        <v>725</v>
      </c>
      <c r="U76" s="229">
        <v>875</v>
      </c>
      <c r="V76" s="24">
        <v>0.15555555555555556</v>
      </c>
      <c r="W76" s="24">
        <v>3.111111111111111E-2</v>
      </c>
      <c r="X76" s="228">
        <v>54</v>
      </c>
      <c r="Y76" s="229">
        <v>660</v>
      </c>
      <c r="Z76" s="24">
        <v>0.15789473684210525</v>
      </c>
      <c r="AA76" s="229">
        <v>590</v>
      </c>
      <c r="AB76" s="229">
        <v>700</v>
      </c>
      <c r="AC76" s="24">
        <v>0.24528301886792453</v>
      </c>
      <c r="AD76" s="24">
        <v>4.9056603773584909E-2</v>
      </c>
      <c r="AE76" s="228">
        <v>59</v>
      </c>
      <c r="AF76" s="229">
        <v>790</v>
      </c>
      <c r="AG76" s="24">
        <v>0.12857142857142856</v>
      </c>
      <c r="AH76" s="229">
        <v>720</v>
      </c>
      <c r="AI76" s="229">
        <v>920</v>
      </c>
      <c r="AJ76" s="24">
        <v>0.12857142857142856</v>
      </c>
      <c r="AK76" s="24">
        <v>2.571428571428571E-2</v>
      </c>
      <c r="AL76" s="228">
        <v>19</v>
      </c>
      <c r="AM76" s="229">
        <v>1050</v>
      </c>
      <c r="AN76" s="24">
        <v>0.10526315789473684</v>
      </c>
      <c r="AO76" s="229">
        <v>780</v>
      </c>
      <c r="AP76" s="229">
        <v>1200</v>
      </c>
      <c r="AQ76" s="24">
        <v>0.25</v>
      </c>
      <c r="AR76" s="24">
        <v>0.05</v>
      </c>
      <c r="AS76" s="46" t="s">
        <v>339</v>
      </c>
    </row>
    <row r="77" spans="1:45" ht="10" x14ac:dyDescent="0.2">
      <c r="B77" s="6" t="s">
        <v>216</v>
      </c>
      <c r="C77" s="228">
        <v>465</v>
      </c>
      <c r="D77" s="229">
        <v>410</v>
      </c>
      <c r="E77" s="24">
        <v>0.24242424242424243</v>
      </c>
      <c r="F77" s="229">
        <v>360</v>
      </c>
      <c r="G77" s="229">
        <v>440</v>
      </c>
      <c r="H77" s="24">
        <v>0.24242424242424243</v>
      </c>
      <c r="I77" s="24">
        <v>4.8484848484848485E-2</v>
      </c>
      <c r="J77" s="228">
        <v>709</v>
      </c>
      <c r="K77" s="229">
        <v>480</v>
      </c>
      <c r="L77" s="24">
        <v>0.21518987341772153</v>
      </c>
      <c r="M77" s="229">
        <v>430</v>
      </c>
      <c r="N77" s="229">
        <v>540</v>
      </c>
      <c r="O77" s="24">
        <v>0.23076923076923078</v>
      </c>
      <c r="P77" s="24">
        <v>4.6153846153846156E-2</v>
      </c>
      <c r="Q77" s="228">
        <v>168</v>
      </c>
      <c r="R77" s="229">
        <v>620</v>
      </c>
      <c r="S77" s="24">
        <v>0.19230769230769232</v>
      </c>
      <c r="T77" s="229">
        <v>535</v>
      </c>
      <c r="U77" s="229">
        <v>683</v>
      </c>
      <c r="V77" s="24">
        <v>0.26530612244897961</v>
      </c>
      <c r="W77" s="24">
        <v>5.3061224489795923E-2</v>
      </c>
      <c r="X77" s="228">
        <v>72</v>
      </c>
      <c r="Y77" s="229">
        <v>490</v>
      </c>
      <c r="Z77" s="24">
        <v>0.13953488372093023</v>
      </c>
      <c r="AA77" s="229">
        <v>430</v>
      </c>
      <c r="AB77" s="229">
        <v>550</v>
      </c>
      <c r="AC77" s="24">
        <v>0.1951219512195122</v>
      </c>
      <c r="AD77" s="24">
        <v>3.9024390243902439E-2</v>
      </c>
      <c r="AE77" s="228">
        <v>295</v>
      </c>
      <c r="AF77" s="229">
        <v>580</v>
      </c>
      <c r="AG77" s="24">
        <v>0.14851485148514851</v>
      </c>
      <c r="AH77" s="229">
        <v>500</v>
      </c>
      <c r="AI77" s="229">
        <v>690</v>
      </c>
      <c r="AJ77" s="24">
        <v>0.20833333333333334</v>
      </c>
      <c r="AK77" s="24">
        <v>4.1666666666666671E-2</v>
      </c>
      <c r="AL77" s="228">
        <v>115</v>
      </c>
      <c r="AM77" s="229">
        <v>850</v>
      </c>
      <c r="AN77" s="24">
        <v>0.18055555555555555</v>
      </c>
      <c r="AO77" s="229">
        <v>690</v>
      </c>
      <c r="AP77" s="229">
        <v>1000</v>
      </c>
      <c r="AQ77" s="24">
        <v>0.2878787878787879</v>
      </c>
      <c r="AR77" s="24">
        <v>5.7575757575757579E-2</v>
      </c>
      <c r="AS77" s="46" t="s">
        <v>339</v>
      </c>
    </row>
    <row r="78" spans="1:45" ht="10" x14ac:dyDescent="0.2">
      <c r="B78" s="6" t="s">
        <v>217</v>
      </c>
      <c r="C78" s="228">
        <v>12</v>
      </c>
      <c r="D78" s="229">
        <v>323</v>
      </c>
      <c r="E78" s="24">
        <v>7.6666666666666661E-2</v>
      </c>
      <c r="F78" s="229">
        <v>300</v>
      </c>
      <c r="G78" s="229">
        <v>340</v>
      </c>
      <c r="H78" s="24">
        <v>0.1962962962962963</v>
      </c>
      <c r="I78" s="24">
        <v>3.9259259259259258E-2</v>
      </c>
      <c r="J78" s="228">
        <v>86</v>
      </c>
      <c r="K78" s="229">
        <v>420</v>
      </c>
      <c r="L78" s="24">
        <v>0.16666666666666666</v>
      </c>
      <c r="M78" s="229">
        <v>380</v>
      </c>
      <c r="N78" s="229">
        <v>460</v>
      </c>
      <c r="O78" s="24">
        <v>0.23529411764705882</v>
      </c>
      <c r="P78" s="24">
        <v>4.7058823529411764E-2</v>
      </c>
      <c r="Q78" s="228">
        <v>68</v>
      </c>
      <c r="R78" s="229">
        <v>490</v>
      </c>
      <c r="S78" s="24">
        <v>0.12643678160919541</v>
      </c>
      <c r="T78" s="229">
        <v>440</v>
      </c>
      <c r="U78" s="229">
        <v>520</v>
      </c>
      <c r="V78" s="24">
        <v>0.23115577889447236</v>
      </c>
      <c r="W78" s="24">
        <v>4.6231155778894473E-2</v>
      </c>
      <c r="X78" s="228">
        <v>17</v>
      </c>
      <c r="Y78" s="229">
        <v>450</v>
      </c>
      <c r="Z78" s="24">
        <v>0.11662531017369727</v>
      </c>
      <c r="AA78" s="229">
        <v>400</v>
      </c>
      <c r="AB78" s="229">
        <v>450</v>
      </c>
      <c r="AC78" s="24">
        <v>0.27478753541076489</v>
      </c>
      <c r="AD78" s="24">
        <v>5.4957507082152982E-2</v>
      </c>
      <c r="AE78" s="228">
        <v>197</v>
      </c>
      <c r="AF78" s="229">
        <v>480</v>
      </c>
      <c r="AG78" s="24">
        <v>0.14285714285714285</v>
      </c>
      <c r="AH78" s="229">
        <v>450</v>
      </c>
      <c r="AI78" s="229">
        <v>530</v>
      </c>
      <c r="AJ78" s="24">
        <v>0.23076923076923078</v>
      </c>
      <c r="AK78" s="24">
        <v>4.6153846153846156E-2</v>
      </c>
      <c r="AL78" s="228">
        <v>62</v>
      </c>
      <c r="AM78" s="229">
        <v>550</v>
      </c>
      <c r="AN78" s="24">
        <v>0.14583333333333334</v>
      </c>
      <c r="AO78" s="229">
        <v>500</v>
      </c>
      <c r="AP78" s="229">
        <v>650</v>
      </c>
      <c r="AQ78" s="24">
        <v>0.30023640661938533</v>
      </c>
      <c r="AR78" s="24">
        <v>6.0047281323877065E-2</v>
      </c>
      <c r="AS78" s="46" t="s">
        <v>339</v>
      </c>
    </row>
    <row r="79" spans="1:45" ht="10" x14ac:dyDescent="0.2">
      <c r="B79" s="6" t="s">
        <v>218</v>
      </c>
      <c r="C79" s="228" t="s">
        <v>41</v>
      </c>
      <c r="D79" s="229" t="s">
        <v>41</v>
      </c>
      <c r="E79" s="24" t="s">
        <v>41</v>
      </c>
      <c r="F79" s="229" t="s">
        <v>41</v>
      </c>
      <c r="G79" s="229" t="s">
        <v>41</v>
      </c>
      <c r="H79" s="24" t="s">
        <v>41</v>
      </c>
      <c r="I79" s="24" t="s">
        <v>41</v>
      </c>
      <c r="J79" s="228" t="s">
        <v>41</v>
      </c>
      <c r="K79" s="229" t="s">
        <v>41</v>
      </c>
      <c r="L79" s="24" t="s">
        <v>41</v>
      </c>
      <c r="M79" s="229" t="s">
        <v>41</v>
      </c>
      <c r="N79" s="229" t="s">
        <v>41</v>
      </c>
      <c r="O79" s="24" t="s">
        <v>41</v>
      </c>
      <c r="P79" s="24" t="s">
        <v>41</v>
      </c>
      <c r="Q79" s="228" t="s">
        <v>41</v>
      </c>
      <c r="R79" s="229" t="s">
        <v>41</v>
      </c>
      <c r="S79" s="24" t="s">
        <v>41</v>
      </c>
      <c r="T79" s="229" t="s">
        <v>41</v>
      </c>
      <c r="U79" s="229" t="s">
        <v>41</v>
      </c>
      <c r="V79" s="24" t="s">
        <v>41</v>
      </c>
      <c r="W79" s="24" t="s">
        <v>41</v>
      </c>
      <c r="X79" s="228" t="s">
        <v>41</v>
      </c>
      <c r="Y79" s="229" t="s">
        <v>41</v>
      </c>
      <c r="Z79" s="24" t="s">
        <v>41</v>
      </c>
      <c r="AA79" s="229" t="s">
        <v>41</v>
      </c>
      <c r="AB79" s="229" t="s">
        <v>41</v>
      </c>
      <c r="AC79" s="24" t="s">
        <v>41</v>
      </c>
      <c r="AD79" s="24" t="s">
        <v>41</v>
      </c>
      <c r="AE79" s="228">
        <v>20</v>
      </c>
      <c r="AF79" s="229">
        <v>530</v>
      </c>
      <c r="AG79" s="24">
        <v>0.17777777777777778</v>
      </c>
      <c r="AH79" s="229">
        <v>470</v>
      </c>
      <c r="AI79" s="229">
        <v>628</v>
      </c>
      <c r="AJ79" s="24">
        <v>0.26190476190476192</v>
      </c>
      <c r="AK79" s="24">
        <v>5.2380952380952382E-2</v>
      </c>
      <c r="AL79" s="228">
        <v>12</v>
      </c>
      <c r="AM79" s="229">
        <v>605</v>
      </c>
      <c r="AN79" s="24">
        <v>-4.9342105263157892E-3</v>
      </c>
      <c r="AO79" s="229">
        <v>560</v>
      </c>
      <c r="AP79" s="229">
        <v>790</v>
      </c>
      <c r="AQ79" s="24">
        <v>0.19801980198019803</v>
      </c>
      <c r="AR79" s="24">
        <v>3.9603960396039604E-2</v>
      </c>
      <c r="AS79" s="46" t="s">
        <v>339</v>
      </c>
    </row>
    <row r="80" spans="1:45" ht="10" x14ac:dyDescent="0.2">
      <c r="B80" s="6" t="s">
        <v>219</v>
      </c>
      <c r="C80" s="228">
        <v>390</v>
      </c>
      <c r="D80" s="229">
        <v>420</v>
      </c>
      <c r="E80" s="24">
        <v>0.2</v>
      </c>
      <c r="F80" s="229">
        <v>340</v>
      </c>
      <c r="G80" s="229">
        <v>475</v>
      </c>
      <c r="H80" s="24">
        <v>0.16666666666666666</v>
      </c>
      <c r="I80" s="24">
        <v>3.3333333333333333E-2</v>
      </c>
      <c r="J80" s="228">
        <v>546</v>
      </c>
      <c r="K80" s="229">
        <v>500</v>
      </c>
      <c r="L80" s="24">
        <v>0.16279069767441862</v>
      </c>
      <c r="M80" s="229">
        <v>425</v>
      </c>
      <c r="N80" s="229">
        <v>580</v>
      </c>
      <c r="O80" s="24">
        <v>0.16279069767441862</v>
      </c>
      <c r="P80" s="24">
        <v>3.255813953488372E-2</v>
      </c>
      <c r="Q80" s="228">
        <v>92</v>
      </c>
      <c r="R80" s="229">
        <v>695</v>
      </c>
      <c r="S80" s="24">
        <v>0.16220735785953178</v>
      </c>
      <c r="T80" s="229">
        <v>598</v>
      </c>
      <c r="U80" s="229">
        <v>785</v>
      </c>
      <c r="V80" s="24">
        <v>0.25225225225225223</v>
      </c>
      <c r="W80" s="24">
        <v>5.0450450450450449E-2</v>
      </c>
      <c r="X80" s="228">
        <v>132</v>
      </c>
      <c r="Y80" s="229">
        <v>598</v>
      </c>
      <c r="Z80" s="24">
        <v>0.16116504854368932</v>
      </c>
      <c r="AA80" s="229">
        <v>530</v>
      </c>
      <c r="AB80" s="229">
        <v>645</v>
      </c>
      <c r="AC80" s="24">
        <v>0.22040816326530613</v>
      </c>
      <c r="AD80" s="24">
        <v>4.4081632653061226E-2</v>
      </c>
      <c r="AE80" s="228">
        <v>186</v>
      </c>
      <c r="AF80" s="229">
        <v>700</v>
      </c>
      <c r="AG80" s="24">
        <v>0.12903225806451613</v>
      </c>
      <c r="AH80" s="229">
        <v>625</v>
      </c>
      <c r="AI80" s="229">
        <v>780</v>
      </c>
      <c r="AJ80" s="24">
        <v>0.1864406779661017</v>
      </c>
      <c r="AK80" s="24">
        <v>3.7288135593220341E-2</v>
      </c>
      <c r="AL80" s="228">
        <v>89</v>
      </c>
      <c r="AM80" s="229">
        <v>920</v>
      </c>
      <c r="AN80" s="24">
        <v>0.15</v>
      </c>
      <c r="AO80" s="229">
        <v>750</v>
      </c>
      <c r="AP80" s="229">
        <v>1100</v>
      </c>
      <c r="AQ80" s="24">
        <v>0.22666666666666666</v>
      </c>
      <c r="AR80" s="24">
        <v>4.533333333333333E-2</v>
      </c>
      <c r="AS80" s="46" t="s">
        <v>339</v>
      </c>
    </row>
    <row r="81" spans="1:45" ht="10" x14ac:dyDescent="0.2">
      <c r="B81" s="6" t="s">
        <v>220</v>
      </c>
      <c r="C81" s="228">
        <v>81</v>
      </c>
      <c r="D81" s="229">
        <v>370</v>
      </c>
      <c r="E81" s="24">
        <v>0.32142857142857145</v>
      </c>
      <c r="F81" s="229">
        <v>330</v>
      </c>
      <c r="G81" s="229">
        <v>400</v>
      </c>
      <c r="H81" s="24">
        <v>0.23333333333333334</v>
      </c>
      <c r="I81" s="24">
        <v>4.6666666666666669E-2</v>
      </c>
      <c r="J81" s="228">
        <v>476</v>
      </c>
      <c r="K81" s="229">
        <v>450</v>
      </c>
      <c r="L81" s="24">
        <v>0.18421052631578946</v>
      </c>
      <c r="M81" s="229">
        <v>400</v>
      </c>
      <c r="N81" s="229">
        <v>480</v>
      </c>
      <c r="O81" s="24">
        <v>0.21621621621621623</v>
      </c>
      <c r="P81" s="24">
        <v>4.3243243243243246E-2</v>
      </c>
      <c r="Q81" s="228">
        <v>245</v>
      </c>
      <c r="R81" s="229">
        <v>550</v>
      </c>
      <c r="S81" s="24">
        <v>0.18790496760259179</v>
      </c>
      <c r="T81" s="229">
        <v>500</v>
      </c>
      <c r="U81" s="229">
        <v>600</v>
      </c>
      <c r="V81" s="24">
        <v>0.27906976744186046</v>
      </c>
      <c r="W81" s="24">
        <v>5.5813953488372092E-2</v>
      </c>
      <c r="X81" s="228">
        <v>101</v>
      </c>
      <c r="Y81" s="229">
        <v>450</v>
      </c>
      <c r="Z81" s="24">
        <v>0.13924050632911392</v>
      </c>
      <c r="AA81" s="229">
        <v>420</v>
      </c>
      <c r="AB81" s="229">
        <v>485</v>
      </c>
      <c r="AC81" s="24">
        <v>0.21621621621621623</v>
      </c>
      <c r="AD81" s="24">
        <v>4.3243243243243246E-2</v>
      </c>
      <c r="AE81" s="228">
        <v>356</v>
      </c>
      <c r="AF81" s="229">
        <v>510</v>
      </c>
      <c r="AG81" s="24">
        <v>0.19718309859154928</v>
      </c>
      <c r="AH81" s="229">
        <v>470</v>
      </c>
      <c r="AI81" s="229">
        <v>560</v>
      </c>
      <c r="AJ81" s="24">
        <v>0.24390243902439024</v>
      </c>
      <c r="AK81" s="24">
        <v>4.878048780487805E-2</v>
      </c>
      <c r="AL81" s="228">
        <v>77</v>
      </c>
      <c r="AM81" s="229">
        <v>600</v>
      </c>
      <c r="AN81" s="24">
        <v>0.2</v>
      </c>
      <c r="AO81" s="229">
        <v>580</v>
      </c>
      <c r="AP81" s="229">
        <v>700</v>
      </c>
      <c r="AQ81" s="24">
        <v>0.22448979591836735</v>
      </c>
      <c r="AR81" s="24">
        <v>4.4897959183673466E-2</v>
      </c>
      <c r="AS81" s="46" t="s">
        <v>339</v>
      </c>
    </row>
    <row r="82" spans="1:45" ht="10" x14ac:dyDescent="0.2">
      <c r="B82" s="6" t="s">
        <v>221</v>
      </c>
      <c r="C82" s="228">
        <v>47</v>
      </c>
      <c r="D82" s="229">
        <v>280</v>
      </c>
      <c r="E82" s="24">
        <v>0.12</v>
      </c>
      <c r="F82" s="229">
        <v>275</v>
      </c>
      <c r="G82" s="229">
        <v>350</v>
      </c>
      <c r="H82" s="24">
        <v>0.14285714285714285</v>
      </c>
      <c r="I82" s="24">
        <v>2.8571428571428571E-2</v>
      </c>
      <c r="J82" s="228">
        <v>290</v>
      </c>
      <c r="K82" s="229">
        <v>460</v>
      </c>
      <c r="L82" s="24">
        <v>0.15</v>
      </c>
      <c r="M82" s="229">
        <v>430</v>
      </c>
      <c r="N82" s="229">
        <v>500</v>
      </c>
      <c r="O82" s="24">
        <v>0.17948717948717949</v>
      </c>
      <c r="P82" s="24">
        <v>3.5897435897435895E-2</v>
      </c>
      <c r="Q82" s="228">
        <v>105</v>
      </c>
      <c r="R82" s="229">
        <v>585</v>
      </c>
      <c r="S82" s="24">
        <v>0.17234468937875752</v>
      </c>
      <c r="T82" s="229">
        <v>530</v>
      </c>
      <c r="U82" s="229">
        <v>640</v>
      </c>
      <c r="V82" s="24">
        <v>0.23157894736842105</v>
      </c>
      <c r="W82" s="24">
        <v>4.6315789473684213E-2</v>
      </c>
      <c r="X82" s="228">
        <v>88</v>
      </c>
      <c r="Y82" s="229">
        <v>480</v>
      </c>
      <c r="Z82" s="24">
        <v>0.12941176470588237</v>
      </c>
      <c r="AA82" s="229">
        <v>450</v>
      </c>
      <c r="AB82" s="229">
        <v>540</v>
      </c>
      <c r="AC82" s="24">
        <v>0.2</v>
      </c>
      <c r="AD82" s="24">
        <v>0.04</v>
      </c>
      <c r="AE82" s="228">
        <v>148</v>
      </c>
      <c r="AF82" s="229">
        <v>578</v>
      </c>
      <c r="AG82" s="24">
        <v>0.13333333333333333</v>
      </c>
      <c r="AH82" s="229">
        <v>520</v>
      </c>
      <c r="AI82" s="229">
        <v>650</v>
      </c>
      <c r="AJ82" s="24">
        <v>0.2565217391304348</v>
      </c>
      <c r="AK82" s="24">
        <v>5.1304347826086963E-2</v>
      </c>
      <c r="AL82" s="228">
        <v>50</v>
      </c>
      <c r="AM82" s="229">
        <v>718</v>
      </c>
      <c r="AN82" s="24">
        <v>0.19666666666666666</v>
      </c>
      <c r="AO82" s="229">
        <v>600</v>
      </c>
      <c r="AP82" s="229">
        <v>800</v>
      </c>
      <c r="AQ82" s="24">
        <v>0.25964912280701752</v>
      </c>
      <c r="AR82" s="24">
        <v>5.1929824561403506E-2</v>
      </c>
      <c r="AS82" s="46" t="s">
        <v>339</v>
      </c>
    </row>
    <row r="83" spans="1:45" ht="10" x14ac:dyDescent="0.2">
      <c r="B83" s="6" t="s">
        <v>222</v>
      </c>
      <c r="C83" s="228">
        <v>12</v>
      </c>
      <c r="D83" s="229">
        <v>280</v>
      </c>
      <c r="E83" s="24">
        <v>7.6923076923076927E-2</v>
      </c>
      <c r="F83" s="229">
        <v>270</v>
      </c>
      <c r="G83" s="229">
        <v>330</v>
      </c>
      <c r="H83" s="24">
        <v>0.20171673819742489</v>
      </c>
      <c r="I83" s="24">
        <v>4.034334763948498E-2</v>
      </c>
      <c r="J83" s="228">
        <v>96</v>
      </c>
      <c r="K83" s="229">
        <v>400</v>
      </c>
      <c r="L83" s="24">
        <v>8.1081081081081086E-2</v>
      </c>
      <c r="M83" s="229">
        <v>390</v>
      </c>
      <c r="N83" s="229">
        <v>420</v>
      </c>
      <c r="O83" s="24">
        <v>0.21212121212121213</v>
      </c>
      <c r="P83" s="24">
        <v>4.2424242424242427E-2</v>
      </c>
      <c r="Q83" s="228">
        <v>49</v>
      </c>
      <c r="R83" s="229">
        <v>440</v>
      </c>
      <c r="S83" s="24">
        <v>0.1</v>
      </c>
      <c r="T83" s="229">
        <v>400</v>
      </c>
      <c r="U83" s="229">
        <v>480</v>
      </c>
      <c r="V83" s="24">
        <v>0.23943661971830985</v>
      </c>
      <c r="W83" s="24">
        <v>4.788732394366197E-2</v>
      </c>
      <c r="X83" s="228">
        <v>18</v>
      </c>
      <c r="Y83" s="229">
        <v>400</v>
      </c>
      <c r="Z83" s="24">
        <v>0.14285714285714285</v>
      </c>
      <c r="AA83" s="229">
        <v>360</v>
      </c>
      <c r="AB83" s="229">
        <v>420</v>
      </c>
      <c r="AC83" s="24">
        <v>0.20120120120120119</v>
      </c>
      <c r="AD83" s="24">
        <v>4.0240240240240241E-2</v>
      </c>
      <c r="AE83" s="228">
        <v>264</v>
      </c>
      <c r="AF83" s="229">
        <v>440</v>
      </c>
      <c r="AG83" s="24">
        <v>7.3170731707317069E-2</v>
      </c>
      <c r="AH83" s="229">
        <v>413</v>
      </c>
      <c r="AI83" s="229">
        <v>480</v>
      </c>
      <c r="AJ83" s="24">
        <v>0.22222222222222221</v>
      </c>
      <c r="AK83" s="24">
        <v>4.4444444444444439E-2</v>
      </c>
      <c r="AL83" s="228">
        <v>324</v>
      </c>
      <c r="AM83" s="229">
        <v>535</v>
      </c>
      <c r="AN83" s="24">
        <v>0.11458333333333333</v>
      </c>
      <c r="AO83" s="229">
        <v>500</v>
      </c>
      <c r="AP83" s="229">
        <v>583</v>
      </c>
      <c r="AQ83" s="24">
        <v>0.27380952380952384</v>
      </c>
      <c r="AR83" s="24">
        <v>5.4761904761904769E-2</v>
      </c>
      <c r="AS83" s="46" t="s">
        <v>339</v>
      </c>
    </row>
    <row r="84" spans="1:45" ht="10" x14ac:dyDescent="0.2">
      <c r="B84" s="6" t="s">
        <v>223</v>
      </c>
      <c r="C84" s="228">
        <v>305</v>
      </c>
      <c r="D84" s="229">
        <v>365</v>
      </c>
      <c r="E84" s="24">
        <v>0.17741935483870969</v>
      </c>
      <c r="F84" s="229">
        <v>330</v>
      </c>
      <c r="G84" s="229">
        <v>420</v>
      </c>
      <c r="H84" s="24">
        <v>0.21666666666666667</v>
      </c>
      <c r="I84" s="24">
        <v>4.3333333333333335E-2</v>
      </c>
      <c r="J84" s="228">
        <v>415</v>
      </c>
      <c r="K84" s="229">
        <v>480</v>
      </c>
      <c r="L84" s="24">
        <v>0.2</v>
      </c>
      <c r="M84" s="229">
        <v>430</v>
      </c>
      <c r="N84" s="229">
        <v>540</v>
      </c>
      <c r="O84" s="24">
        <v>0.21518987341772153</v>
      </c>
      <c r="P84" s="24">
        <v>4.3037974683544304E-2</v>
      </c>
      <c r="Q84" s="228">
        <v>30</v>
      </c>
      <c r="R84" s="229">
        <v>725</v>
      </c>
      <c r="S84" s="24">
        <v>0.31818181818181818</v>
      </c>
      <c r="T84" s="229">
        <v>655</v>
      </c>
      <c r="U84" s="229">
        <v>800</v>
      </c>
      <c r="V84" s="24">
        <v>0.31818181818181818</v>
      </c>
      <c r="W84" s="24">
        <v>6.363636363636363E-2</v>
      </c>
      <c r="X84" s="228">
        <v>53</v>
      </c>
      <c r="Y84" s="229">
        <v>595</v>
      </c>
      <c r="Z84" s="24">
        <v>0.13333333333333333</v>
      </c>
      <c r="AA84" s="229">
        <v>540</v>
      </c>
      <c r="AB84" s="229">
        <v>650</v>
      </c>
      <c r="AC84" s="24">
        <v>0.19</v>
      </c>
      <c r="AD84" s="24">
        <v>3.7999999999999999E-2</v>
      </c>
      <c r="AE84" s="228">
        <v>93</v>
      </c>
      <c r="AF84" s="229">
        <v>714</v>
      </c>
      <c r="AG84" s="24">
        <v>0.19</v>
      </c>
      <c r="AH84" s="229">
        <v>640</v>
      </c>
      <c r="AI84" s="229">
        <v>800</v>
      </c>
      <c r="AJ84" s="24">
        <v>0.19</v>
      </c>
      <c r="AK84" s="24">
        <v>3.7999999999999999E-2</v>
      </c>
      <c r="AL84" s="228">
        <v>17</v>
      </c>
      <c r="AM84" s="229">
        <v>950</v>
      </c>
      <c r="AN84" s="24">
        <v>0.2210796915167095</v>
      </c>
      <c r="AO84" s="229">
        <v>785</v>
      </c>
      <c r="AP84" s="229">
        <v>1200</v>
      </c>
      <c r="AQ84" s="24">
        <v>0.29251700680272108</v>
      </c>
      <c r="AR84" s="24">
        <v>5.8503401360544216E-2</v>
      </c>
      <c r="AS84" s="46" t="s">
        <v>339</v>
      </c>
    </row>
    <row r="85" spans="1:45" s="23" customFormat="1" ht="10.5" x14ac:dyDescent="0.25">
      <c r="B85" s="23" t="s">
        <v>37</v>
      </c>
      <c r="C85" s="230">
        <v>2420</v>
      </c>
      <c r="D85" s="231">
        <v>410</v>
      </c>
      <c r="E85" s="194">
        <v>0.20588235294117646</v>
      </c>
      <c r="F85" s="231">
        <v>350</v>
      </c>
      <c r="G85" s="231">
        <v>450</v>
      </c>
      <c r="H85" s="194">
        <v>0.18840579710144928</v>
      </c>
      <c r="I85" s="194">
        <v>3.7681159420289857E-2</v>
      </c>
      <c r="J85" s="230">
        <v>4199</v>
      </c>
      <c r="K85" s="231">
        <v>480</v>
      </c>
      <c r="L85" s="194">
        <v>0.2</v>
      </c>
      <c r="M85" s="231">
        <v>425</v>
      </c>
      <c r="N85" s="231">
        <v>550</v>
      </c>
      <c r="O85" s="194">
        <v>0.2</v>
      </c>
      <c r="P85" s="194">
        <v>0.04</v>
      </c>
      <c r="Q85" s="230">
        <v>1149</v>
      </c>
      <c r="R85" s="231">
        <v>550</v>
      </c>
      <c r="S85" s="194">
        <v>0.14583333333333334</v>
      </c>
      <c r="T85" s="231">
        <v>475</v>
      </c>
      <c r="U85" s="231">
        <v>650</v>
      </c>
      <c r="V85" s="194">
        <v>0.25</v>
      </c>
      <c r="W85" s="194">
        <v>0.05</v>
      </c>
      <c r="X85" s="230">
        <v>939</v>
      </c>
      <c r="Y85" s="231">
        <v>535</v>
      </c>
      <c r="Z85" s="194">
        <v>0.13829787234042554</v>
      </c>
      <c r="AA85" s="231">
        <v>450</v>
      </c>
      <c r="AB85" s="231">
        <v>620</v>
      </c>
      <c r="AC85" s="194">
        <v>0.21590909090909091</v>
      </c>
      <c r="AD85" s="194">
        <v>4.3181818181818182E-2</v>
      </c>
      <c r="AE85" s="230">
        <v>3447</v>
      </c>
      <c r="AF85" s="231">
        <v>495</v>
      </c>
      <c r="AG85" s="194">
        <v>0.15116279069767441</v>
      </c>
      <c r="AH85" s="231">
        <v>450</v>
      </c>
      <c r="AI85" s="231">
        <v>600</v>
      </c>
      <c r="AJ85" s="194">
        <v>0.23749999999999999</v>
      </c>
      <c r="AK85" s="194">
        <v>4.7500000000000001E-2</v>
      </c>
      <c r="AL85" s="230">
        <v>2287</v>
      </c>
      <c r="AM85" s="231">
        <v>550</v>
      </c>
      <c r="AN85" s="194">
        <v>0.14583333333333334</v>
      </c>
      <c r="AO85" s="231">
        <v>500</v>
      </c>
      <c r="AP85" s="231">
        <v>625</v>
      </c>
      <c r="AQ85" s="194">
        <v>0.25</v>
      </c>
      <c r="AR85" s="194">
        <v>0.05</v>
      </c>
      <c r="AS85" s="10"/>
    </row>
    <row r="86" spans="1:45" ht="10" x14ac:dyDescent="0.2">
      <c r="A86" s="6" t="s">
        <v>21</v>
      </c>
      <c r="B86" s="6" t="s">
        <v>224</v>
      </c>
      <c r="C86" s="228">
        <v>166</v>
      </c>
      <c r="D86" s="229">
        <v>380</v>
      </c>
      <c r="E86" s="24">
        <v>0.16923076923076924</v>
      </c>
      <c r="F86" s="229">
        <v>350</v>
      </c>
      <c r="G86" s="229">
        <v>415</v>
      </c>
      <c r="H86" s="24">
        <v>0.1875</v>
      </c>
      <c r="I86" s="24">
        <v>3.7499999999999999E-2</v>
      </c>
      <c r="J86" s="228">
        <v>458</v>
      </c>
      <c r="K86" s="229">
        <v>450</v>
      </c>
      <c r="L86" s="24">
        <v>0.18421052631578946</v>
      </c>
      <c r="M86" s="229">
        <v>410</v>
      </c>
      <c r="N86" s="229">
        <v>480</v>
      </c>
      <c r="O86" s="24">
        <v>0.21621621621621623</v>
      </c>
      <c r="P86" s="24">
        <v>4.3243243243243246E-2</v>
      </c>
      <c r="Q86" s="228">
        <v>191</v>
      </c>
      <c r="R86" s="229">
        <v>530</v>
      </c>
      <c r="S86" s="24">
        <v>0.10416666666666667</v>
      </c>
      <c r="T86" s="229">
        <v>480</v>
      </c>
      <c r="U86" s="229">
        <v>600</v>
      </c>
      <c r="V86" s="24">
        <v>0.23255813953488372</v>
      </c>
      <c r="W86" s="24">
        <v>4.6511627906976744E-2</v>
      </c>
      <c r="X86" s="228">
        <v>79</v>
      </c>
      <c r="Y86" s="229">
        <v>440</v>
      </c>
      <c r="Z86" s="24">
        <v>0.1</v>
      </c>
      <c r="AA86" s="229">
        <v>400</v>
      </c>
      <c r="AB86" s="229">
        <v>500</v>
      </c>
      <c r="AC86" s="24">
        <v>0.21212121212121213</v>
      </c>
      <c r="AD86" s="24">
        <v>4.2424242424242427E-2</v>
      </c>
      <c r="AE86" s="228">
        <v>723</v>
      </c>
      <c r="AF86" s="229">
        <v>510</v>
      </c>
      <c r="AG86" s="24">
        <v>0.13333333333333333</v>
      </c>
      <c r="AH86" s="229">
        <v>460</v>
      </c>
      <c r="AI86" s="229">
        <v>570</v>
      </c>
      <c r="AJ86" s="24">
        <v>0.24390243902439024</v>
      </c>
      <c r="AK86" s="24">
        <v>4.878048780487805E-2</v>
      </c>
      <c r="AL86" s="228">
        <v>526</v>
      </c>
      <c r="AM86" s="229">
        <v>560</v>
      </c>
      <c r="AN86" s="24">
        <v>0.12</v>
      </c>
      <c r="AO86" s="229">
        <v>510</v>
      </c>
      <c r="AP86" s="229">
        <v>640</v>
      </c>
      <c r="AQ86" s="24">
        <v>0.30232558139534882</v>
      </c>
      <c r="AR86" s="24">
        <v>6.0465116279069767E-2</v>
      </c>
      <c r="AS86" s="46" t="s">
        <v>339</v>
      </c>
    </row>
    <row r="87" spans="1:45" ht="10" x14ac:dyDescent="0.2">
      <c r="B87" s="6" t="s">
        <v>225</v>
      </c>
      <c r="C87" s="228">
        <v>31</v>
      </c>
      <c r="D87" s="229">
        <v>350</v>
      </c>
      <c r="E87" s="24">
        <v>0.16666666666666666</v>
      </c>
      <c r="F87" s="229">
        <v>330</v>
      </c>
      <c r="G87" s="229">
        <v>380</v>
      </c>
      <c r="H87" s="24">
        <v>0.16666666666666666</v>
      </c>
      <c r="I87" s="24">
        <v>3.3333333333333333E-2</v>
      </c>
      <c r="J87" s="228">
        <v>96</v>
      </c>
      <c r="K87" s="229">
        <v>440</v>
      </c>
      <c r="L87" s="24">
        <v>4.7619047619047616E-2</v>
      </c>
      <c r="M87" s="229">
        <v>410</v>
      </c>
      <c r="N87" s="229">
        <v>463</v>
      </c>
      <c r="O87" s="24">
        <v>0.15789473684210525</v>
      </c>
      <c r="P87" s="24">
        <v>3.1578947368421054E-2</v>
      </c>
      <c r="Q87" s="228">
        <v>61</v>
      </c>
      <c r="R87" s="229">
        <v>560</v>
      </c>
      <c r="S87" s="24">
        <v>3.1307550644567222E-2</v>
      </c>
      <c r="T87" s="229">
        <v>510</v>
      </c>
      <c r="U87" s="229">
        <v>620</v>
      </c>
      <c r="V87" s="24">
        <v>0.24444444444444444</v>
      </c>
      <c r="W87" s="24">
        <v>4.8888888888888885E-2</v>
      </c>
      <c r="X87" s="228">
        <v>25</v>
      </c>
      <c r="Y87" s="229">
        <v>460</v>
      </c>
      <c r="Z87" s="24">
        <v>8.2352941176470587E-2</v>
      </c>
      <c r="AA87" s="229">
        <v>420</v>
      </c>
      <c r="AB87" s="229">
        <v>500</v>
      </c>
      <c r="AC87" s="24">
        <v>0.15</v>
      </c>
      <c r="AD87" s="24">
        <v>0.03</v>
      </c>
      <c r="AE87" s="228">
        <v>159</v>
      </c>
      <c r="AF87" s="229">
        <v>600</v>
      </c>
      <c r="AG87" s="24">
        <v>0.1111111111111111</v>
      </c>
      <c r="AH87" s="229">
        <v>535</v>
      </c>
      <c r="AI87" s="229">
        <v>650</v>
      </c>
      <c r="AJ87" s="24">
        <v>0.33333333333333331</v>
      </c>
      <c r="AK87" s="24">
        <v>6.6666666666666666E-2</v>
      </c>
      <c r="AL87" s="228">
        <v>99</v>
      </c>
      <c r="AM87" s="229">
        <v>700</v>
      </c>
      <c r="AN87" s="24">
        <v>6.8702290076335881E-2</v>
      </c>
      <c r="AO87" s="229">
        <v>650</v>
      </c>
      <c r="AP87" s="229">
        <v>815</v>
      </c>
      <c r="AQ87" s="24">
        <v>0.20689655172413793</v>
      </c>
      <c r="AR87" s="24">
        <v>4.1379310344827586E-2</v>
      </c>
      <c r="AS87" s="46" t="s">
        <v>339</v>
      </c>
    </row>
    <row r="88" spans="1:45" ht="10" x14ac:dyDescent="0.2">
      <c r="B88" s="6" t="s">
        <v>226</v>
      </c>
      <c r="C88" s="228">
        <v>200</v>
      </c>
      <c r="D88" s="229">
        <v>360</v>
      </c>
      <c r="E88" s="24">
        <v>0.13924050632911392</v>
      </c>
      <c r="F88" s="229">
        <v>330</v>
      </c>
      <c r="G88" s="229">
        <v>400</v>
      </c>
      <c r="H88" s="24">
        <v>0.2</v>
      </c>
      <c r="I88" s="24">
        <v>0.04</v>
      </c>
      <c r="J88" s="228">
        <v>190</v>
      </c>
      <c r="K88" s="229">
        <v>520</v>
      </c>
      <c r="L88" s="24">
        <v>0.22352941176470589</v>
      </c>
      <c r="M88" s="229">
        <v>430</v>
      </c>
      <c r="N88" s="229">
        <v>580</v>
      </c>
      <c r="O88" s="24">
        <v>0.18181818181818182</v>
      </c>
      <c r="P88" s="24">
        <v>3.6363636363636362E-2</v>
      </c>
      <c r="Q88" s="228">
        <v>38</v>
      </c>
      <c r="R88" s="229">
        <v>798</v>
      </c>
      <c r="S88" s="24">
        <v>0.22769230769230769</v>
      </c>
      <c r="T88" s="229">
        <v>700</v>
      </c>
      <c r="U88" s="229">
        <v>830</v>
      </c>
      <c r="V88" s="24">
        <v>0.3411764705882353</v>
      </c>
      <c r="W88" s="24">
        <v>6.8235294117647061E-2</v>
      </c>
      <c r="X88" s="228">
        <v>28</v>
      </c>
      <c r="Y88" s="229">
        <v>645</v>
      </c>
      <c r="Z88" s="24">
        <v>0.13157894736842105</v>
      </c>
      <c r="AA88" s="229">
        <v>550</v>
      </c>
      <c r="AB88" s="229">
        <v>688</v>
      </c>
      <c r="AC88" s="24">
        <v>0.24038461538461539</v>
      </c>
      <c r="AD88" s="24">
        <v>4.807692307692308E-2</v>
      </c>
      <c r="AE88" s="228">
        <v>64</v>
      </c>
      <c r="AF88" s="229">
        <v>800</v>
      </c>
      <c r="AG88" s="24">
        <v>9.5890410958904104E-2</v>
      </c>
      <c r="AH88" s="229">
        <v>655</v>
      </c>
      <c r="AI88" s="229">
        <v>855</v>
      </c>
      <c r="AJ88" s="24">
        <v>0.23076923076923078</v>
      </c>
      <c r="AK88" s="24">
        <v>4.6153846153846156E-2</v>
      </c>
      <c r="AL88" s="228">
        <v>30</v>
      </c>
      <c r="AM88" s="229">
        <v>950</v>
      </c>
      <c r="AN88" s="24">
        <v>6.1452513966480445E-2</v>
      </c>
      <c r="AO88" s="229">
        <v>890</v>
      </c>
      <c r="AP88" s="229">
        <v>1000</v>
      </c>
      <c r="AQ88" s="24">
        <v>0.13095238095238096</v>
      </c>
      <c r="AR88" s="24">
        <v>2.6190476190476191E-2</v>
      </c>
      <c r="AS88" s="46" t="s">
        <v>339</v>
      </c>
    </row>
    <row r="89" spans="1:45" ht="10" x14ac:dyDescent="0.2">
      <c r="B89" s="6" t="s">
        <v>227</v>
      </c>
      <c r="C89" s="228">
        <v>207</v>
      </c>
      <c r="D89" s="229">
        <v>350</v>
      </c>
      <c r="E89" s="24">
        <v>2.9411764705882353E-2</v>
      </c>
      <c r="F89" s="229">
        <v>243</v>
      </c>
      <c r="G89" s="229">
        <v>430</v>
      </c>
      <c r="H89" s="24">
        <v>0</v>
      </c>
      <c r="I89" s="24">
        <v>0</v>
      </c>
      <c r="J89" s="228">
        <v>419</v>
      </c>
      <c r="K89" s="229">
        <v>480</v>
      </c>
      <c r="L89" s="24">
        <v>0.14285714285714285</v>
      </c>
      <c r="M89" s="229">
        <v>420</v>
      </c>
      <c r="N89" s="229">
        <v>525</v>
      </c>
      <c r="O89" s="24">
        <v>0.2</v>
      </c>
      <c r="P89" s="24">
        <v>0.04</v>
      </c>
      <c r="Q89" s="228">
        <v>155</v>
      </c>
      <c r="R89" s="229">
        <v>600</v>
      </c>
      <c r="S89" s="24">
        <v>0.14285714285714285</v>
      </c>
      <c r="T89" s="229">
        <v>520</v>
      </c>
      <c r="U89" s="229">
        <v>650</v>
      </c>
      <c r="V89" s="24">
        <v>0.28205128205128205</v>
      </c>
      <c r="W89" s="24">
        <v>5.6410256410256411E-2</v>
      </c>
      <c r="X89" s="228">
        <v>79</v>
      </c>
      <c r="Y89" s="229">
        <v>445</v>
      </c>
      <c r="Z89" s="24">
        <v>0.11809045226130653</v>
      </c>
      <c r="AA89" s="229">
        <v>410</v>
      </c>
      <c r="AB89" s="229">
        <v>515</v>
      </c>
      <c r="AC89" s="24">
        <v>0.2361111111111111</v>
      </c>
      <c r="AD89" s="24">
        <v>4.7222222222222221E-2</v>
      </c>
      <c r="AE89" s="228">
        <v>236</v>
      </c>
      <c r="AF89" s="229">
        <v>570</v>
      </c>
      <c r="AG89" s="24">
        <v>0.26666666666666666</v>
      </c>
      <c r="AH89" s="229">
        <v>468</v>
      </c>
      <c r="AI89" s="229">
        <v>650</v>
      </c>
      <c r="AJ89" s="24">
        <v>0.32558139534883723</v>
      </c>
      <c r="AK89" s="24">
        <v>6.5116279069767441E-2</v>
      </c>
      <c r="AL89" s="228">
        <v>67</v>
      </c>
      <c r="AM89" s="229">
        <v>650</v>
      </c>
      <c r="AN89" s="24">
        <v>0</v>
      </c>
      <c r="AO89" s="229">
        <v>580</v>
      </c>
      <c r="AP89" s="229">
        <v>785</v>
      </c>
      <c r="AQ89" s="24">
        <v>0.3</v>
      </c>
      <c r="AR89" s="24">
        <v>0.06</v>
      </c>
      <c r="AS89" s="46" t="s">
        <v>339</v>
      </c>
    </row>
    <row r="90" spans="1:45" ht="10" x14ac:dyDescent="0.2">
      <c r="B90" s="6" t="s">
        <v>228</v>
      </c>
      <c r="C90" s="228">
        <v>157</v>
      </c>
      <c r="D90" s="229">
        <v>450</v>
      </c>
      <c r="E90" s="24">
        <v>0.2</v>
      </c>
      <c r="F90" s="229">
        <v>405</v>
      </c>
      <c r="G90" s="229">
        <v>470</v>
      </c>
      <c r="H90" s="24">
        <v>0.18421052631578946</v>
      </c>
      <c r="I90" s="24">
        <v>3.6842105263157891E-2</v>
      </c>
      <c r="J90" s="228">
        <v>308</v>
      </c>
      <c r="K90" s="229">
        <v>535</v>
      </c>
      <c r="L90" s="24">
        <v>0.18888888888888888</v>
      </c>
      <c r="M90" s="229">
        <v>473</v>
      </c>
      <c r="N90" s="229">
        <v>590</v>
      </c>
      <c r="O90" s="24">
        <v>0.2441860465116279</v>
      </c>
      <c r="P90" s="24">
        <v>4.8837209302325581E-2</v>
      </c>
      <c r="Q90" s="228">
        <v>83</v>
      </c>
      <c r="R90" s="229">
        <v>710</v>
      </c>
      <c r="S90" s="24">
        <v>0.16393442622950818</v>
      </c>
      <c r="T90" s="229">
        <v>620</v>
      </c>
      <c r="U90" s="229">
        <v>800</v>
      </c>
      <c r="V90" s="24">
        <v>0.29090909090909089</v>
      </c>
      <c r="W90" s="24">
        <v>5.8181818181818182E-2</v>
      </c>
      <c r="X90" s="228">
        <v>16</v>
      </c>
      <c r="Y90" s="229">
        <v>570</v>
      </c>
      <c r="Z90" s="24">
        <v>0.14000000000000001</v>
      </c>
      <c r="AA90" s="229">
        <v>513</v>
      </c>
      <c r="AB90" s="229">
        <v>630</v>
      </c>
      <c r="AC90" s="24">
        <v>0.26666666666666666</v>
      </c>
      <c r="AD90" s="24">
        <v>5.333333333333333E-2</v>
      </c>
      <c r="AE90" s="228">
        <v>63</v>
      </c>
      <c r="AF90" s="229">
        <v>690</v>
      </c>
      <c r="AG90" s="24">
        <v>0.15</v>
      </c>
      <c r="AH90" s="229">
        <v>620</v>
      </c>
      <c r="AI90" s="229">
        <v>730</v>
      </c>
      <c r="AJ90" s="24">
        <v>0.23214285714285715</v>
      </c>
      <c r="AK90" s="24">
        <v>4.642857142857143E-2</v>
      </c>
      <c r="AL90" s="228">
        <v>25</v>
      </c>
      <c r="AM90" s="229">
        <v>880</v>
      </c>
      <c r="AN90" s="24">
        <v>0.1</v>
      </c>
      <c r="AO90" s="229">
        <v>780</v>
      </c>
      <c r="AP90" s="229">
        <v>1000</v>
      </c>
      <c r="AQ90" s="24">
        <v>0.17333333333333334</v>
      </c>
      <c r="AR90" s="24">
        <v>3.4666666666666665E-2</v>
      </c>
      <c r="AS90" s="46" t="s">
        <v>339</v>
      </c>
    </row>
    <row r="91" spans="1:45" ht="10" x14ac:dyDescent="0.2">
      <c r="B91" s="6" t="s">
        <v>229</v>
      </c>
      <c r="C91" s="228">
        <v>51</v>
      </c>
      <c r="D91" s="229">
        <v>350</v>
      </c>
      <c r="E91" s="24">
        <v>0.52838427947598254</v>
      </c>
      <c r="F91" s="229">
        <v>330</v>
      </c>
      <c r="G91" s="229">
        <v>370</v>
      </c>
      <c r="H91" s="24">
        <v>0.16666666666666666</v>
      </c>
      <c r="I91" s="24">
        <v>3.3333333333333333E-2</v>
      </c>
      <c r="J91" s="228">
        <v>226</v>
      </c>
      <c r="K91" s="229">
        <v>420</v>
      </c>
      <c r="L91" s="24">
        <v>0.16666666666666666</v>
      </c>
      <c r="M91" s="229">
        <v>395</v>
      </c>
      <c r="N91" s="229">
        <v>450</v>
      </c>
      <c r="O91" s="24">
        <v>0.23529411764705882</v>
      </c>
      <c r="P91" s="24">
        <v>4.7058823529411764E-2</v>
      </c>
      <c r="Q91" s="228">
        <v>88</v>
      </c>
      <c r="R91" s="229">
        <v>460</v>
      </c>
      <c r="S91" s="24">
        <v>0.15</v>
      </c>
      <c r="T91" s="229">
        <v>430</v>
      </c>
      <c r="U91" s="229">
        <v>500</v>
      </c>
      <c r="V91" s="24">
        <v>0.27777777777777779</v>
      </c>
      <c r="W91" s="24">
        <v>5.5555555555555559E-2</v>
      </c>
      <c r="X91" s="228">
        <v>92</v>
      </c>
      <c r="Y91" s="229">
        <v>430</v>
      </c>
      <c r="Z91" s="24">
        <v>0.16216216216216217</v>
      </c>
      <c r="AA91" s="229">
        <v>403</v>
      </c>
      <c r="AB91" s="229">
        <v>450</v>
      </c>
      <c r="AC91" s="24">
        <v>0.26470588235294118</v>
      </c>
      <c r="AD91" s="24">
        <v>5.2941176470588235E-2</v>
      </c>
      <c r="AE91" s="228">
        <v>619</v>
      </c>
      <c r="AF91" s="229">
        <v>480</v>
      </c>
      <c r="AG91" s="24">
        <v>0.14285714285714285</v>
      </c>
      <c r="AH91" s="229">
        <v>440</v>
      </c>
      <c r="AI91" s="229">
        <v>510</v>
      </c>
      <c r="AJ91" s="24">
        <v>0.26315789473684209</v>
      </c>
      <c r="AK91" s="24">
        <v>5.2631578947368418E-2</v>
      </c>
      <c r="AL91" s="228">
        <v>383</v>
      </c>
      <c r="AM91" s="229">
        <v>550</v>
      </c>
      <c r="AN91" s="24">
        <v>0.14583333333333334</v>
      </c>
      <c r="AO91" s="229">
        <v>520</v>
      </c>
      <c r="AP91" s="229">
        <v>600</v>
      </c>
      <c r="AQ91" s="24">
        <v>0.27906976744186046</v>
      </c>
      <c r="AR91" s="24">
        <v>5.5813953488372092E-2</v>
      </c>
      <c r="AS91" s="46" t="s">
        <v>339</v>
      </c>
    </row>
    <row r="92" spans="1:45" ht="10" x14ac:dyDescent="0.2">
      <c r="B92" s="6" t="s">
        <v>230</v>
      </c>
      <c r="C92" s="228">
        <v>289</v>
      </c>
      <c r="D92" s="229">
        <v>390</v>
      </c>
      <c r="E92" s="24">
        <v>0.14705882352941177</v>
      </c>
      <c r="F92" s="229">
        <v>350</v>
      </c>
      <c r="G92" s="229">
        <v>430</v>
      </c>
      <c r="H92" s="24">
        <v>0.14705882352941177</v>
      </c>
      <c r="I92" s="24">
        <v>2.9411764705882353E-2</v>
      </c>
      <c r="J92" s="228">
        <v>291</v>
      </c>
      <c r="K92" s="229">
        <v>555</v>
      </c>
      <c r="L92" s="24">
        <v>0.15625</v>
      </c>
      <c r="M92" s="229">
        <v>495</v>
      </c>
      <c r="N92" s="229">
        <v>615</v>
      </c>
      <c r="O92" s="24">
        <v>0.13729508196721313</v>
      </c>
      <c r="P92" s="24">
        <v>2.7459016393442625E-2</v>
      </c>
      <c r="Q92" s="228">
        <v>45</v>
      </c>
      <c r="R92" s="229">
        <v>800</v>
      </c>
      <c r="S92" s="24">
        <v>0.14285714285714285</v>
      </c>
      <c r="T92" s="229">
        <v>750</v>
      </c>
      <c r="U92" s="229">
        <v>895</v>
      </c>
      <c r="V92" s="24">
        <v>0.23076923076923078</v>
      </c>
      <c r="W92" s="24">
        <v>4.6153846153846156E-2</v>
      </c>
      <c r="X92" s="228">
        <v>130</v>
      </c>
      <c r="Y92" s="229">
        <v>693</v>
      </c>
      <c r="Z92" s="24">
        <v>0.1360655737704918</v>
      </c>
      <c r="AA92" s="229">
        <v>620</v>
      </c>
      <c r="AB92" s="229">
        <v>740</v>
      </c>
      <c r="AC92" s="24">
        <v>0.22654867256637168</v>
      </c>
      <c r="AD92" s="24">
        <v>4.5309734513274337E-2</v>
      </c>
      <c r="AE92" s="228">
        <v>154</v>
      </c>
      <c r="AF92" s="229">
        <v>845</v>
      </c>
      <c r="AG92" s="24">
        <v>0.15753424657534246</v>
      </c>
      <c r="AH92" s="229">
        <v>730</v>
      </c>
      <c r="AI92" s="229">
        <v>950</v>
      </c>
      <c r="AJ92" s="24">
        <v>0.23718887262079064</v>
      </c>
      <c r="AK92" s="24">
        <v>4.7437774524158129E-2</v>
      </c>
      <c r="AL92" s="228">
        <v>48</v>
      </c>
      <c r="AM92" s="229">
        <v>1120</v>
      </c>
      <c r="AN92" s="24">
        <v>0.17894736842105263</v>
      </c>
      <c r="AO92" s="229">
        <v>923</v>
      </c>
      <c r="AP92" s="229">
        <v>1250</v>
      </c>
      <c r="AQ92" s="24">
        <v>0.31764705882352939</v>
      </c>
      <c r="AR92" s="24">
        <v>6.3529411764705876E-2</v>
      </c>
      <c r="AS92" s="46" t="s">
        <v>339</v>
      </c>
    </row>
    <row r="93" spans="1:45" ht="10" x14ac:dyDescent="0.2">
      <c r="B93" s="6" t="s">
        <v>231</v>
      </c>
      <c r="C93" s="228">
        <v>251</v>
      </c>
      <c r="D93" s="229">
        <v>400</v>
      </c>
      <c r="E93" s="24">
        <v>0.17647058823529413</v>
      </c>
      <c r="F93" s="229">
        <v>310</v>
      </c>
      <c r="G93" s="229">
        <v>430</v>
      </c>
      <c r="H93" s="24">
        <v>0.17647058823529413</v>
      </c>
      <c r="I93" s="24">
        <v>3.5294117647058823E-2</v>
      </c>
      <c r="J93" s="228">
        <v>543</v>
      </c>
      <c r="K93" s="229">
        <v>495</v>
      </c>
      <c r="L93" s="24">
        <v>0.17857142857142858</v>
      </c>
      <c r="M93" s="229">
        <v>440</v>
      </c>
      <c r="N93" s="229">
        <v>550</v>
      </c>
      <c r="O93" s="24">
        <v>0.23749999999999999</v>
      </c>
      <c r="P93" s="24">
        <v>4.7500000000000001E-2</v>
      </c>
      <c r="Q93" s="228">
        <v>97</v>
      </c>
      <c r="R93" s="229">
        <v>625</v>
      </c>
      <c r="S93" s="24">
        <v>0.13636363636363635</v>
      </c>
      <c r="T93" s="229">
        <v>550</v>
      </c>
      <c r="U93" s="229">
        <v>700</v>
      </c>
      <c r="V93" s="24">
        <v>0.25</v>
      </c>
      <c r="W93" s="24">
        <v>0.05</v>
      </c>
      <c r="X93" s="228">
        <v>100</v>
      </c>
      <c r="Y93" s="229">
        <v>550</v>
      </c>
      <c r="Z93" s="24">
        <v>0.1702127659574468</v>
      </c>
      <c r="AA93" s="229">
        <v>500</v>
      </c>
      <c r="AB93" s="229">
        <v>598</v>
      </c>
      <c r="AC93" s="24">
        <v>0.25</v>
      </c>
      <c r="AD93" s="24">
        <v>0.05</v>
      </c>
      <c r="AE93" s="228">
        <v>215</v>
      </c>
      <c r="AF93" s="229">
        <v>650</v>
      </c>
      <c r="AG93" s="24">
        <v>0.20370370370370369</v>
      </c>
      <c r="AH93" s="229">
        <v>550</v>
      </c>
      <c r="AI93" s="229">
        <v>700</v>
      </c>
      <c r="AJ93" s="24">
        <v>0.32653061224489793</v>
      </c>
      <c r="AK93" s="24">
        <v>6.5306122448979584E-2</v>
      </c>
      <c r="AL93" s="228">
        <v>55</v>
      </c>
      <c r="AM93" s="229">
        <v>750</v>
      </c>
      <c r="AN93" s="24">
        <v>0.14854517611026033</v>
      </c>
      <c r="AO93" s="229">
        <v>680</v>
      </c>
      <c r="AP93" s="229">
        <v>820</v>
      </c>
      <c r="AQ93" s="24">
        <v>0.25</v>
      </c>
      <c r="AR93" s="24">
        <v>0.05</v>
      </c>
      <c r="AS93" s="46" t="s">
        <v>339</v>
      </c>
    </row>
    <row r="94" spans="1:45" ht="10" x14ac:dyDescent="0.2">
      <c r="B94" s="6" t="s">
        <v>232</v>
      </c>
      <c r="C94" s="228">
        <v>130</v>
      </c>
      <c r="D94" s="229">
        <v>363</v>
      </c>
      <c r="E94" s="24">
        <v>0.13437499999999999</v>
      </c>
      <c r="F94" s="229">
        <v>330</v>
      </c>
      <c r="G94" s="229">
        <v>400</v>
      </c>
      <c r="H94" s="24">
        <v>0.21</v>
      </c>
      <c r="I94" s="24">
        <v>4.1999999999999996E-2</v>
      </c>
      <c r="J94" s="228">
        <v>588</v>
      </c>
      <c r="K94" s="229">
        <v>440</v>
      </c>
      <c r="L94" s="24">
        <v>0.12820512820512819</v>
      </c>
      <c r="M94" s="229">
        <v>400</v>
      </c>
      <c r="N94" s="229">
        <v>480</v>
      </c>
      <c r="O94" s="24">
        <v>0.22222222222222221</v>
      </c>
      <c r="P94" s="24">
        <v>4.4444444444444439E-2</v>
      </c>
      <c r="Q94" s="228">
        <v>243</v>
      </c>
      <c r="R94" s="229">
        <v>540</v>
      </c>
      <c r="S94" s="24">
        <v>0.2</v>
      </c>
      <c r="T94" s="229">
        <v>480</v>
      </c>
      <c r="U94" s="229">
        <v>600</v>
      </c>
      <c r="V94" s="24">
        <v>0.27058823529411763</v>
      </c>
      <c r="W94" s="24">
        <v>5.4117647058823527E-2</v>
      </c>
      <c r="X94" s="228">
        <v>119</v>
      </c>
      <c r="Y94" s="229">
        <v>440</v>
      </c>
      <c r="Z94" s="24">
        <v>0.12820512820512819</v>
      </c>
      <c r="AA94" s="229">
        <v>400</v>
      </c>
      <c r="AB94" s="229">
        <v>495</v>
      </c>
      <c r="AC94" s="24">
        <v>0.22222222222222221</v>
      </c>
      <c r="AD94" s="24">
        <v>4.4444444444444439E-2</v>
      </c>
      <c r="AE94" s="228">
        <v>296</v>
      </c>
      <c r="AF94" s="229">
        <v>500</v>
      </c>
      <c r="AG94" s="24">
        <v>0.12866817155756208</v>
      </c>
      <c r="AH94" s="229">
        <v>450</v>
      </c>
      <c r="AI94" s="229">
        <v>573</v>
      </c>
      <c r="AJ94" s="24">
        <v>0.25</v>
      </c>
      <c r="AK94" s="24">
        <v>0.05</v>
      </c>
      <c r="AL94" s="228">
        <v>50</v>
      </c>
      <c r="AM94" s="229">
        <v>635</v>
      </c>
      <c r="AN94" s="24">
        <v>0.25</v>
      </c>
      <c r="AO94" s="229">
        <v>520</v>
      </c>
      <c r="AP94" s="229">
        <v>725</v>
      </c>
      <c r="AQ94" s="24">
        <v>0.38043478260869568</v>
      </c>
      <c r="AR94" s="24">
        <v>7.6086956521739135E-2</v>
      </c>
      <c r="AS94" s="46" t="s">
        <v>339</v>
      </c>
    </row>
    <row r="95" spans="1:45" ht="10" x14ac:dyDescent="0.2">
      <c r="B95" s="6" t="s">
        <v>233</v>
      </c>
      <c r="C95" s="228">
        <v>23</v>
      </c>
      <c r="D95" s="229">
        <v>335</v>
      </c>
      <c r="E95" s="24">
        <v>8.0645161290322578E-2</v>
      </c>
      <c r="F95" s="229">
        <v>310</v>
      </c>
      <c r="G95" s="229">
        <v>350</v>
      </c>
      <c r="H95" s="24">
        <v>0.11666666666666667</v>
      </c>
      <c r="I95" s="24">
        <v>2.3333333333333334E-2</v>
      </c>
      <c r="J95" s="228">
        <v>214</v>
      </c>
      <c r="K95" s="229">
        <v>400</v>
      </c>
      <c r="L95" s="24">
        <v>0.14285714285714285</v>
      </c>
      <c r="M95" s="229">
        <v>370</v>
      </c>
      <c r="N95" s="229">
        <v>450</v>
      </c>
      <c r="O95" s="24">
        <v>0.17647058823529413</v>
      </c>
      <c r="P95" s="24">
        <v>3.5294117647058823E-2</v>
      </c>
      <c r="Q95" s="228">
        <v>85</v>
      </c>
      <c r="R95" s="229">
        <v>485</v>
      </c>
      <c r="S95" s="24">
        <v>0.21249999999999999</v>
      </c>
      <c r="T95" s="229">
        <v>437</v>
      </c>
      <c r="U95" s="229">
        <v>500</v>
      </c>
      <c r="V95" s="24">
        <v>0.3108108108108108</v>
      </c>
      <c r="W95" s="24">
        <v>6.2162162162162159E-2</v>
      </c>
      <c r="X95" s="228">
        <v>36</v>
      </c>
      <c r="Y95" s="229">
        <v>420</v>
      </c>
      <c r="Z95" s="24">
        <v>0.16666666666666666</v>
      </c>
      <c r="AA95" s="229">
        <v>393</v>
      </c>
      <c r="AB95" s="229">
        <v>445</v>
      </c>
      <c r="AC95" s="24">
        <v>0.18309859154929578</v>
      </c>
      <c r="AD95" s="24">
        <v>3.6619718309859155E-2</v>
      </c>
      <c r="AE95" s="228">
        <v>388</v>
      </c>
      <c r="AF95" s="229">
        <v>450</v>
      </c>
      <c r="AG95" s="24">
        <v>0.15384615384615385</v>
      </c>
      <c r="AH95" s="229">
        <v>420</v>
      </c>
      <c r="AI95" s="229">
        <v>495</v>
      </c>
      <c r="AJ95" s="24">
        <v>0.21621621621621623</v>
      </c>
      <c r="AK95" s="24">
        <v>4.3243243243243246E-2</v>
      </c>
      <c r="AL95" s="228">
        <v>80</v>
      </c>
      <c r="AM95" s="229">
        <v>515</v>
      </c>
      <c r="AN95" s="24">
        <v>9.5744680851063829E-2</v>
      </c>
      <c r="AO95" s="229">
        <v>470</v>
      </c>
      <c r="AP95" s="229">
        <v>570</v>
      </c>
      <c r="AQ95" s="24">
        <v>0.19767441860465115</v>
      </c>
      <c r="AR95" s="24">
        <v>3.9534883720930232E-2</v>
      </c>
      <c r="AS95" s="46" t="s">
        <v>339</v>
      </c>
    </row>
    <row r="96" spans="1:45" ht="10" x14ac:dyDescent="0.2">
      <c r="B96" s="6" t="s">
        <v>234</v>
      </c>
      <c r="C96" s="228">
        <v>235</v>
      </c>
      <c r="D96" s="229">
        <v>360</v>
      </c>
      <c r="E96" s="24">
        <v>0.16129032258064516</v>
      </c>
      <c r="F96" s="229">
        <v>330</v>
      </c>
      <c r="G96" s="229">
        <v>395</v>
      </c>
      <c r="H96" s="24">
        <v>0.2</v>
      </c>
      <c r="I96" s="24">
        <v>0.04</v>
      </c>
      <c r="J96" s="228">
        <v>293</v>
      </c>
      <c r="K96" s="229">
        <v>483</v>
      </c>
      <c r="L96" s="24">
        <v>0.15</v>
      </c>
      <c r="M96" s="229">
        <v>430</v>
      </c>
      <c r="N96" s="229">
        <v>550</v>
      </c>
      <c r="O96" s="24">
        <v>0.20749999999999999</v>
      </c>
      <c r="P96" s="24">
        <v>4.1499999999999995E-2</v>
      </c>
      <c r="Q96" s="228">
        <v>44</v>
      </c>
      <c r="R96" s="229">
        <v>710</v>
      </c>
      <c r="S96" s="24">
        <v>9.2307692307692313E-2</v>
      </c>
      <c r="T96" s="229">
        <v>585</v>
      </c>
      <c r="U96" s="229">
        <v>785</v>
      </c>
      <c r="V96" s="24">
        <v>0.12698412698412698</v>
      </c>
      <c r="W96" s="24">
        <v>2.5396825396825397E-2</v>
      </c>
      <c r="X96" s="228">
        <v>68</v>
      </c>
      <c r="Y96" s="229">
        <v>640</v>
      </c>
      <c r="Z96" s="24">
        <v>0.1169284467713787</v>
      </c>
      <c r="AA96" s="229">
        <v>555</v>
      </c>
      <c r="AB96" s="229">
        <v>690</v>
      </c>
      <c r="AC96" s="24">
        <v>0.25490196078431371</v>
      </c>
      <c r="AD96" s="24">
        <v>5.0980392156862744E-2</v>
      </c>
      <c r="AE96" s="228">
        <v>128</v>
      </c>
      <c r="AF96" s="229">
        <v>750</v>
      </c>
      <c r="AG96" s="24">
        <v>0.15384615384615385</v>
      </c>
      <c r="AH96" s="229">
        <v>650</v>
      </c>
      <c r="AI96" s="229">
        <v>820</v>
      </c>
      <c r="AJ96" s="24">
        <v>0.19047619047619047</v>
      </c>
      <c r="AK96" s="24">
        <v>3.8095238095238092E-2</v>
      </c>
      <c r="AL96" s="228">
        <v>28</v>
      </c>
      <c r="AM96" s="229">
        <v>900</v>
      </c>
      <c r="AN96" s="24">
        <v>2.2727272727272728E-2</v>
      </c>
      <c r="AO96" s="229">
        <v>825</v>
      </c>
      <c r="AP96" s="229">
        <v>975</v>
      </c>
      <c r="AQ96" s="24">
        <v>0.2</v>
      </c>
      <c r="AR96" s="24">
        <v>0.04</v>
      </c>
      <c r="AS96" s="46" t="s">
        <v>339</v>
      </c>
    </row>
    <row r="97" spans="1:45" ht="10" x14ac:dyDescent="0.2">
      <c r="B97" s="6" t="s">
        <v>8</v>
      </c>
      <c r="C97" s="228" t="s">
        <v>41</v>
      </c>
      <c r="D97" s="229" t="s">
        <v>41</v>
      </c>
      <c r="E97" s="24" t="s">
        <v>41</v>
      </c>
      <c r="F97" s="229" t="s">
        <v>41</v>
      </c>
      <c r="G97" s="229" t="s">
        <v>41</v>
      </c>
      <c r="H97" s="24" t="s">
        <v>41</v>
      </c>
      <c r="I97" s="24" t="s">
        <v>41</v>
      </c>
      <c r="J97" s="228">
        <v>63</v>
      </c>
      <c r="K97" s="229">
        <v>400</v>
      </c>
      <c r="L97" s="24">
        <v>0.14285714285714285</v>
      </c>
      <c r="M97" s="229">
        <v>365</v>
      </c>
      <c r="N97" s="229">
        <v>430</v>
      </c>
      <c r="O97" s="24">
        <v>0.31147540983606559</v>
      </c>
      <c r="P97" s="24">
        <v>6.2295081967213117E-2</v>
      </c>
      <c r="Q97" s="228">
        <v>29</v>
      </c>
      <c r="R97" s="229">
        <v>480</v>
      </c>
      <c r="S97" s="24">
        <v>0.17073170731707318</v>
      </c>
      <c r="T97" s="229">
        <v>450</v>
      </c>
      <c r="U97" s="229">
        <v>500</v>
      </c>
      <c r="V97" s="24">
        <v>0.29729729729729731</v>
      </c>
      <c r="W97" s="24">
        <v>5.9459459459459463E-2</v>
      </c>
      <c r="X97" s="228">
        <v>42</v>
      </c>
      <c r="Y97" s="229">
        <v>420</v>
      </c>
      <c r="Z97" s="24">
        <v>0.16666666666666666</v>
      </c>
      <c r="AA97" s="229">
        <v>400</v>
      </c>
      <c r="AB97" s="229">
        <v>450</v>
      </c>
      <c r="AC97" s="24">
        <v>0.3125</v>
      </c>
      <c r="AD97" s="24">
        <v>6.25E-2</v>
      </c>
      <c r="AE97" s="228">
        <v>463</v>
      </c>
      <c r="AF97" s="229">
        <v>475</v>
      </c>
      <c r="AG97" s="24">
        <v>0.13095238095238096</v>
      </c>
      <c r="AH97" s="229">
        <v>450</v>
      </c>
      <c r="AI97" s="229">
        <v>500</v>
      </c>
      <c r="AJ97" s="24">
        <v>0.28378378378378377</v>
      </c>
      <c r="AK97" s="24">
        <v>5.6756756756756753E-2</v>
      </c>
      <c r="AL97" s="228">
        <v>974</v>
      </c>
      <c r="AM97" s="229">
        <v>530</v>
      </c>
      <c r="AN97" s="24">
        <v>0.1276595744680851</v>
      </c>
      <c r="AO97" s="229">
        <v>500</v>
      </c>
      <c r="AP97" s="229">
        <v>580</v>
      </c>
      <c r="AQ97" s="24">
        <v>0.32500000000000001</v>
      </c>
      <c r="AR97" s="24">
        <v>6.5000000000000002E-2</v>
      </c>
      <c r="AS97" s="46" t="s">
        <v>339</v>
      </c>
    </row>
    <row r="98" spans="1:45" s="23" customFormat="1" ht="10.5" x14ac:dyDescent="0.25">
      <c r="B98" s="23" t="s">
        <v>37</v>
      </c>
      <c r="C98" s="230">
        <v>1746</v>
      </c>
      <c r="D98" s="231">
        <v>375</v>
      </c>
      <c r="E98" s="194">
        <v>0.16459627329192547</v>
      </c>
      <c r="F98" s="231">
        <v>330</v>
      </c>
      <c r="G98" s="231">
        <v>420</v>
      </c>
      <c r="H98" s="194">
        <v>0.171875</v>
      </c>
      <c r="I98" s="194">
        <v>3.4375000000000003E-2</v>
      </c>
      <c r="J98" s="230">
        <v>3689</v>
      </c>
      <c r="K98" s="231">
        <v>460</v>
      </c>
      <c r="L98" s="194">
        <v>0.15</v>
      </c>
      <c r="M98" s="231">
        <v>415</v>
      </c>
      <c r="N98" s="231">
        <v>525</v>
      </c>
      <c r="O98" s="194">
        <v>0.21052631578947367</v>
      </c>
      <c r="P98" s="194">
        <v>4.2105263157894736E-2</v>
      </c>
      <c r="Q98" s="230">
        <v>1159</v>
      </c>
      <c r="R98" s="231">
        <v>550</v>
      </c>
      <c r="S98" s="194">
        <v>0.1111111111111111</v>
      </c>
      <c r="T98" s="231">
        <v>485</v>
      </c>
      <c r="U98" s="231">
        <v>650</v>
      </c>
      <c r="V98" s="194">
        <v>0.25</v>
      </c>
      <c r="W98" s="194">
        <v>0.05</v>
      </c>
      <c r="X98" s="230">
        <v>814</v>
      </c>
      <c r="Y98" s="231">
        <v>485</v>
      </c>
      <c r="Z98" s="194">
        <v>0.10227272727272728</v>
      </c>
      <c r="AA98" s="231">
        <v>420</v>
      </c>
      <c r="AB98" s="231">
        <v>600</v>
      </c>
      <c r="AC98" s="194">
        <v>0.22784810126582278</v>
      </c>
      <c r="AD98" s="194">
        <v>4.5569620253164557E-2</v>
      </c>
      <c r="AE98" s="230">
        <v>3508</v>
      </c>
      <c r="AF98" s="231">
        <v>500</v>
      </c>
      <c r="AG98" s="194">
        <v>0.12359550561797752</v>
      </c>
      <c r="AH98" s="231">
        <v>450</v>
      </c>
      <c r="AI98" s="231">
        <v>600</v>
      </c>
      <c r="AJ98" s="194">
        <v>0.25</v>
      </c>
      <c r="AK98" s="194">
        <v>0.05</v>
      </c>
      <c r="AL98" s="230">
        <v>2365</v>
      </c>
      <c r="AM98" s="231">
        <v>550</v>
      </c>
      <c r="AN98" s="194">
        <v>0.1111111111111111</v>
      </c>
      <c r="AO98" s="231">
        <v>500</v>
      </c>
      <c r="AP98" s="231">
        <v>630</v>
      </c>
      <c r="AQ98" s="194">
        <v>0.27906976744186046</v>
      </c>
      <c r="AR98" s="194">
        <v>5.5813953488372092E-2</v>
      </c>
      <c r="AS98" s="10"/>
    </row>
    <row r="99" spans="1:45" ht="10" x14ac:dyDescent="0.2">
      <c r="A99" s="6" t="s">
        <v>22</v>
      </c>
      <c r="B99" s="6" t="s">
        <v>235</v>
      </c>
      <c r="C99" s="228">
        <v>11</v>
      </c>
      <c r="D99" s="229">
        <v>355</v>
      </c>
      <c r="E99" s="24">
        <v>1.4285714285714285E-2</v>
      </c>
      <c r="F99" s="229">
        <v>248</v>
      </c>
      <c r="G99" s="229">
        <v>400</v>
      </c>
      <c r="H99" s="24">
        <v>0.20338983050847459</v>
      </c>
      <c r="I99" s="24">
        <v>4.0677966101694919E-2</v>
      </c>
      <c r="J99" s="228">
        <v>149</v>
      </c>
      <c r="K99" s="229">
        <v>440</v>
      </c>
      <c r="L99" s="24">
        <v>0.11392405063291139</v>
      </c>
      <c r="M99" s="229">
        <v>410</v>
      </c>
      <c r="N99" s="229">
        <v>460</v>
      </c>
      <c r="O99" s="24">
        <v>0.23943661971830985</v>
      </c>
      <c r="P99" s="24">
        <v>4.788732394366197E-2</v>
      </c>
      <c r="Q99" s="228">
        <v>98</v>
      </c>
      <c r="R99" s="229">
        <v>531</v>
      </c>
      <c r="S99" s="24">
        <v>0.12978723404255318</v>
      </c>
      <c r="T99" s="229">
        <v>499</v>
      </c>
      <c r="U99" s="229">
        <v>580</v>
      </c>
      <c r="V99" s="24">
        <v>0.29512195121951218</v>
      </c>
      <c r="W99" s="24">
        <v>5.9024390243902436E-2</v>
      </c>
      <c r="X99" s="228">
        <v>21</v>
      </c>
      <c r="Y99" s="229">
        <v>410</v>
      </c>
      <c r="Z99" s="24">
        <v>2.5000000000000001E-2</v>
      </c>
      <c r="AA99" s="229">
        <v>380</v>
      </c>
      <c r="AB99" s="229">
        <v>450</v>
      </c>
      <c r="AC99" s="24">
        <v>0.1388888888888889</v>
      </c>
      <c r="AD99" s="24">
        <v>2.777777777777778E-2</v>
      </c>
      <c r="AE99" s="228">
        <v>156</v>
      </c>
      <c r="AF99" s="229">
        <v>520</v>
      </c>
      <c r="AG99" s="24">
        <v>0.15555555555555556</v>
      </c>
      <c r="AH99" s="229">
        <v>480</v>
      </c>
      <c r="AI99" s="229">
        <v>568</v>
      </c>
      <c r="AJ99" s="24">
        <v>0.3</v>
      </c>
      <c r="AK99" s="24">
        <v>0.06</v>
      </c>
      <c r="AL99" s="228">
        <v>47</v>
      </c>
      <c r="AM99" s="229">
        <v>615</v>
      </c>
      <c r="AN99" s="24">
        <v>0.14953271028037382</v>
      </c>
      <c r="AO99" s="229">
        <v>560</v>
      </c>
      <c r="AP99" s="229">
        <v>680</v>
      </c>
      <c r="AQ99" s="24">
        <v>0.36666666666666664</v>
      </c>
      <c r="AR99" s="24">
        <v>7.3333333333333334E-2</v>
      </c>
      <c r="AS99" s="46" t="s">
        <v>339</v>
      </c>
    </row>
    <row r="100" spans="1:45" ht="10" x14ac:dyDescent="0.2">
      <c r="B100" s="6" t="s">
        <v>236</v>
      </c>
      <c r="C100" s="228">
        <v>17</v>
      </c>
      <c r="D100" s="229">
        <v>370</v>
      </c>
      <c r="E100" s="24">
        <v>0.12121212121212122</v>
      </c>
      <c r="F100" s="229">
        <v>290</v>
      </c>
      <c r="G100" s="229">
        <v>410</v>
      </c>
      <c r="H100" s="24">
        <v>0.2937062937062937</v>
      </c>
      <c r="I100" s="24">
        <v>5.8741258741258739E-2</v>
      </c>
      <c r="J100" s="228">
        <v>151</v>
      </c>
      <c r="K100" s="229">
        <v>450</v>
      </c>
      <c r="L100" s="24">
        <v>0.13924050632911392</v>
      </c>
      <c r="M100" s="229">
        <v>420</v>
      </c>
      <c r="N100" s="229">
        <v>470</v>
      </c>
      <c r="O100" s="24">
        <v>0.23287671232876711</v>
      </c>
      <c r="P100" s="24">
        <v>4.6575342465753421E-2</v>
      </c>
      <c r="Q100" s="228">
        <v>106</v>
      </c>
      <c r="R100" s="229">
        <v>520</v>
      </c>
      <c r="S100" s="24">
        <v>0.13043478260869565</v>
      </c>
      <c r="T100" s="229">
        <v>485</v>
      </c>
      <c r="U100" s="229">
        <v>550</v>
      </c>
      <c r="V100" s="24">
        <v>0.26829268292682928</v>
      </c>
      <c r="W100" s="24">
        <v>5.365853658536586E-2</v>
      </c>
      <c r="X100" s="228">
        <v>32</v>
      </c>
      <c r="Y100" s="229">
        <v>450</v>
      </c>
      <c r="Z100" s="24">
        <v>0.18421052631578946</v>
      </c>
      <c r="AA100" s="229">
        <v>423</v>
      </c>
      <c r="AB100" s="229">
        <v>463</v>
      </c>
      <c r="AC100" s="24">
        <v>0.29310344827586204</v>
      </c>
      <c r="AD100" s="24">
        <v>5.8620689655172406E-2</v>
      </c>
      <c r="AE100" s="228">
        <v>152</v>
      </c>
      <c r="AF100" s="229">
        <v>500</v>
      </c>
      <c r="AG100" s="24">
        <v>0.1111111111111111</v>
      </c>
      <c r="AH100" s="229">
        <v>475</v>
      </c>
      <c r="AI100" s="229">
        <v>550</v>
      </c>
      <c r="AJ100" s="24">
        <v>0.25</v>
      </c>
      <c r="AK100" s="24">
        <v>0.05</v>
      </c>
      <c r="AL100" s="228">
        <v>49</v>
      </c>
      <c r="AM100" s="229">
        <v>610</v>
      </c>
      <c r="AN100" s="24">
        <v>0.10909090909090909</v>
      </c>
      <c r="AO100" s="229">
        <v>550</v>
      </c>
      <c r="AP100" s="229">
        <v>658</v>
      </c>
      <c r="AQ100" s="24">
        <v>0.2978723404255319</v>
      </c>
      <c r="AR100" s="24">
        <v>5.9574468085106379E-2</v>
      </c>
      <c r="AS100" s="46" t="s">
        <v>339</v>
      </c>
    </row>
    <row r="101" spans="1:45" ht="10" x14ac:dyDescent="0.2">
      <c r="B101" s="6" t="s">
        <v>237</v>
      </c>
      <c r="C101" s="228">
        <v>49</v>
      </c>
      <c r="D101" s="229">
        <v>330</v>
      </c>
      <c r="E101" s="24">
        <v>0</v>
      </c>
      <c r="F101" s="229">
        <v>295</v>
      </c>
      <c r="G101" s="229">
        <v>380</v>
      </c>
      <c r="H101" s="24">
        <v>0.17857142857142858</v>
      </c>
      <c r="I101" s="24">
        <v>3.5714285714285712E-2</v>
      </c>
      <c r="J101" s="228">
        <v>402</v>
      </c>
      <c r="K101" s="229">
        <v>450</v>
      </c>
      <c r="L101" s="24">
        <v>0.125</v>
      </c>
      <c r="M101" s="229">
        <v>420</v>
      </c>
      <c r="N101" s="229">
        <v>489</v>
      </c>
      <c r="O101" s="24">
        <v>0.25</v>
      </c>
      <c r="P101" s="24">
        <v>0.05</v>
      </c>
      <c r="Q101" s="228">
        <v>264</v>
      </c>
      <c r="R101" s="229">
        <v>550</v>
      </c>
      <c r="S101" s="24">
        <v>0.1</v>
      </c>
      <c r="T101" s="229">
        <v>500</v>
      </c>
      <c r="U101" s="229">
        <v>600</v>
      </c>
      <c r="V101" s="24">
        <v>0.29411764705882354</v>
      </c>
      <c r="W101" s="24">
        <v>5.8823529411764705E-2</v>
      </c>
      <c r="X101" s="228">
        <v>94</v>
      </c>
      <c r="Y101" s="229">
        <v>450</v>
      </c>
      <c r="Z101" s="24">
        <v>9.7560975609756101E-2</v>
      </c>
      <c r="AA101" s="229">
        <v>420</v>
      </c>
      <c r="AB101" s="229">
        <v>480</v>
      </c>
      <c r="AC101" s="24">
        <v>0.2</v>
      </c>
      <c r="AD101" s="24">
        <v>0.04</v>
      </c>
      <c r="AE101" s="228">
        <v>716</v>
      </c>
      <c r="AF101" s="229">
        <v>540</v>
      </c>
      <c r="AG101" s="24">
        <v>0.125</v>
      </c>
      <c r="AH101" s="229">
        <v>487</v>
      </c>
      <c r="AI101" s="229">
        <v>580</v>
      </c>
      <c r="AJ101" s="24">
        <v>0.2857142857142857</v>
      </c>
      <c r="AK101" s="24">
        <v>5.7142857142857141E-2</v>
      </c>
      <c r="AL101" s="228">
        <v>251</v>
      </c>
      <c r="AM101" s="229">
        <v>670</v>
      </c>
      <c r="AN101" s="24">
        <v>0.11666666666666667</v>
      </c>
      <c r="AO101" s="229">
        <v>585</v>
      </c>
      <c r="AP101" s="229">
        <v>750</v>
      </c>
      <c r="AQ101" s="24">
        <v>0.34</v>
      </c>
      <c r="AR101" s="24">
        <v>6.8000000000000005E-2</v>
      </c>
      <c r="AS101" s="46" t="s">
        <v>339</v>
      </c>
    </row>
    <row r="102" spans="1:45" ht="10" x14ac:dyDescent="0.2">
      <c r="B102" s="6" t="s">
        <v>238</v>
      </c>
      <c r="C102" s="228">
        <v>11</v>
      </c>
      <c r="D102" s="229">
        <v>360</v>
      </c>
      <c r="E102" s="24">
        <v>0.125</v>
      </c>
      <c r="F102" s="229">
        <v>350</v>
      </c>
      <c r="G102" s="229">
        <v>380</v>
      </c>
      <c r="H102" s="24">
        <v>0.56521739130434778</v>
      </c>
      <c r="I102" s="24">
        <v>0.11304347826086955</v>
      </c>
      <c r="J102" s="228">
        <v>77</v>
      </c>
      <c r="K102" s="229">
        <v>450</v>
      </c>
      <c r="L102" s="24">
        <v>0.125</v>
      </c>
      <c r="M102" s="229">
        <v>420</v>
      </c>
      <c r="N102" s="229">
        <v>495</v>
      </c>
      <c r="O102" s="24">
        <v>0.26760563380281688</v>
      </c>
      <c r="P102" s="24">
        <v>5.3521126760563378E-2</v>
      </c>
      <c r="Q102" s="228">
        <v>73</v>
      </c>
      <c r="R102" s="229">
        <v>560</v>
      </c>
      <c r="S102" s="24">
        <v>0.16666666666666666</v>
      </c>
      <c r="T102" s="229">
        <v>510</v>
      </c>
      <c r="U102" s="229">
        <v>610</v>
      </c>
      <c r="V102" s="24">
        <v>0.30232558139534882</v>
      </c>
      <c r="W102" s="24">
        <v>6.0465116279069767E-2</v>
      </c>
      <c r="X102" s="228">
        <v>16</v>
      </c>
      <c r="Y102" s="229">
        <v>450</v>
      </c>
      <c r="Z102" s="24">
        <v>0.125</v>
      </c>
      <c r="AA102" s="229">
        <v>395</v>
      </c>
      <c r="AB102" s="229">
        <v>493</v>
      </c>
      <c r="AC102" s="24">
        <v>0.34328358208955223</v>
      </c>
      <c r="AD102" s="24">
        <v>6.8656716417910449E-2</v>
      </c>
      <c r="AE102" s="228">
        <v>195</v>
      </c>
      <c r="AF102" s="229">
        <v>520</v>
      </c>
      <c r="AG102" s="24">
        <v>0.15555555555555556</v>
      </c>
      <c r="AH102" s="229">
        <v>480</v>
      </c>
      <c r="AI102" s="229">
        <v>560</v>
      </c>
      <c r="AJ102" s="24">
        <v>0.26829268292682928</v>
      </c>
      <c r="AK102" s="24">
        <v>5.365853658536586E-2</v>
      </c>
      <c r="AL102" s="228">
        <v>64</v>
      </c>
      <c r="AM102" s="229">
        <v>600</v>
      </c>
      <c r="AN102" s="24">
        <v>9.0909090909090912E-2</v>
      </c>
      <c r="AO102" s="229">
        <v>550</v>
      </c>
      <c r="AP102" s="229">
        <v>645</v>
      </c>
      <c r="AQ102" s="24">
        <v>0.27659574468085107</v>
      </c>
      <c r="AR102" s="24">
        <v>5.5319148936170216E-2</v>
      </c>
      <c r="AS102" s="46" t="s">
        <v>339</v>
      </c>
    </row>
    <row r="103" spans="1:45" ht="10" x14ac:dyDescent="0.2">
      <c r="B103" s="6" t="s">
        <v>239</v>
      </c>
      <c r="C103" s="228">
        <v>53</v>
      </c>
      <c r="D103" s="229">
        <v>399</v>
      </c>
      <c r="E103" s="24">
        <v>7.5471698113207544E-2</v>
      </c>
      <c r="F103" s="229">
        <v>355</v>
      </c>
      <c r="G103" s="229">
        <v>420</v>
      </c>
      <c r="H103" s="24">
        <v>0.25471698113207547</v>
      </c>
      <c r="I103" s="24">
        <v>5.0943396226415097E-2</v>
      </c>
      <c r="J103" s="228">
        <v>439</v>
      </c>
      <c r="K103" s="229">
        <v>460</v>
      </c>
      <c r="L103" s="24">
        <v>0.15</v>
      </c>
      <c r="M103" s="229">
        <v>420</v>
      </c>
      <c r="N103" s="229">
        <v>490</v>
      </c>
      <c r="O103" s="24">
        <v>0.26027397260273971</v>
      </c>
      <c r="P103" s="24">
        <v>5.205479452054794E-2</v>
      </c>
      <c r="Q103" s="228">
        <v>136</v>
      </c>
      <c r="R103" s="229">
        <v>580</v>
      </c>
      <c r="S103" s="24">
        <v>0.17171717171717171</v>
      </c>
      <c r="T103" s="229">
        <v>498</v>
      </c>
      <c r="U103" s="229">
        <v>640</v>
      </c>
      <c r="V103" s="24">
        <v>0.33333333333333331</v>
      </c>
      <c r="W103" s="24">
        <v>6.6666666666666666E-2</v>
      </c>
      <c r="X103" s="228">
        <v>88</v>
      </c>
      <c r="Y103" s="229">
        <v>460</v>
      </c>
      <c r="Z103" s="24">
        <v>0.12195121951219512</v>
      </c>
      <c r="AA103" s="229">
        <v>435</v>
      </c>
      <c r="AB103" s="229">
        <v>500</v>
      </c>
      <c r="AC103" s="24">
        <v>0.21052631578947367</v>
      </c>
      <c r="AD103" s="24">
        <v>4.2105263157894736E-2</v>
      </c>
      <c r="AE103" s="228">
        <v>324</v>
      </c>
      <c r="AF103" s="229">
        <v>550</v>
      </c>
      <c r="AG103" s="24">
        <v>0.14583333333333334</v>
      </c>
      <c r="AH103" s="229">
        <v>500</v>
      </c>
      <c r="AI103" s="229">
        <v>600</v>
      </c>
      <c r="AJ103" s="24">
        <v>0.30952380952380953</v>
      </c>
      <c r="AK103" s="24">
        <v>6.1904761904761907E-2</v>
      </c>
      <c r="AL103" s="228">
        <v>170</v>
      </c>
      <c r="AM103" s="229">
        <v>650</v>
      </c>
      <c r="AN103" s="24">
        <v>8.3333333333333329E-2</v>
      </c>
      <c r="AO103" s="229">
        <v>580</v>
      </c>
      <c r="AP103" s="229">
        <v>740</v>
      </c>
      <c r="AQ103" s="24">
        <v>0.3</v>
      </c>
      <c r="AR103" s="24">
        <v>0.06</v>
      </c>
      <c r="AS103" s="46" t="s">
        <v>339</v>
      </c>
    </row>
    <row r="104" spans="1:45" ht="10" x14ac:dyDescent="0.2">
      <c r="B104" s="6" t="s">
        <v>240</v>
      </c>
      <c r="C104" s="228" t="s">
        <v>41</v>
      </c>
      <c r="D104" s="229" t="s">
        <v>41</v>
      </c>
      <c r="E104" s="24" t="s">
        <v>41</v>
      </c>
      <c r="F104" s="229" t="s">
        <v>41</v>
      </c>
      <c r="G104" s="229" t="s">
        <v>41</v>
      </c>
      <c r="H104" s="24" t="s">
        <v>41</v>
      </c>
      <c r="I104" s="24" t="s">
        <v>41</v>
      </c>
      <c r="J104" s="228">
        <v>21</v>
      </c>
      <c r="K104" s="229">
        <v>490</v>
      </c>
      <c r="L104" s="24">
        <v>0.22500000000000001</v>
      </c>
      <c r="M104" s="229">
        <v>450</v>
      </c>
      <c r="N104" s="229">
        <v>510</v>
      </c>
      <c r="O104" s="24">
        <v>0.27272727272727271</v>
      </c>
      <c r="P104" s="24">
        <v>5.4545454545454543E-2</v>
      </c>
      <c r="Q104" s="228">
        <v>38</v>
      </c>
      <c r="R104" s="229">
        <v>538</v>
      </c>
      <c r="S104" s="24">
        <v>9.1277890466531439E-2</v>
      </c>
      <c r="T104" s="229">
        <v>505</v>
      </c>
      <c r="U104" s="229">
        <v>580</v>
      </c>
      <c r="V104" s="24">
        <v>0.23678160919540231</v>
      </c>
      <c r="W104" s="24">
        <v>4.7356321839080465E-2</v>
      </c>
      <c r="X104" s="228" t="s">
        <v>41</v>
      </c>
      <c r="Y104" s="229" t="s">
        <v>41</v>
      </c>
      <c r="Z104" s="24" t="s">
        <v>41</v>
      </c>
      <c r="AA104" s="229" t="s">
        <v>41</v>
      </c>
      <c r="AB104" s="229" t="s">
        <v>41</v>
      </c>
      <c r="AC104" s="24" t="s">
        <v>41</v>
      </c>
      <c r="AD104" s="24" t="s">
        <v>41</v>
      </c>
      <c r="AE104" s="228">
        <v>134</v>
      </c>
      <c r="AF104" s="229">
        <v>540</v>
      </c>
      <c r="AG104" s="24">
        <v>0.125</v>
      </c>
      <c r="AH104" s="229">
        <v>500</v>
      </c>
      <c r="AI104" s="229">
        <v>575</v>
      </c>
      <c r="AJ104" s="24">
        <v>0.2558139534883721</v>
      </c>
      <c r="AK104" s="24">
        <v>5.1162790697674418E-2</v>
      </c>
      <c r="AL104" s="228">
        <v>134</v>
      </c>
      <c r="AM104" s="229">
        <v>650</v>
      </c>
      <c r="AN104" s="24">
        <v>0.1206896551724138</v>
      </c>
      <c r="AO104" s="229">
        <v>600</v>
      </c>
      <c r="AP104" s="229">
        <v>700</v>
      </c>
      <c r="AQ104" s="24">
        <v>0.3</v>
      </c>
      <c r="AR104" s="24">
        <v>0.06</v>
      </c>
      <c r="AS104" s="46" t="s">
        <v>339</v>
      </c>
    </row>
    <row r="105" spans="1:45" ht="10" x14ac:dyDescent="0.2">
      <c r="B105" s="6" t="s">
        <v>241</v>
      </c>
      <c r="C105" s="228">
        <v>22</v>
      </c>
      <c r="D105" s="229">
        <v>400</v>
      </c>
      <c r="E105" s="24">
        <v>0.1111111111111111</v>
      </c>
      <c r="F105" s="229">
        <v>340</v>
      </c>
      <c r="G105" s="229">
        <v>450</v>
      </c>
      <c r="H105" s="24">
        <v>0.17647058823529413</v>
      </c>
      <c r="I105" s="24">
        <v>3.5294117647058823E-2</v>
      </c>
      <c r="J105" s="228">
        <v>97</v>
      </c>
      <c r="K105" s="229">
        <v>490</v>
      </c>
      <c r="L105" s="24">
        <v>0.13953488372093023</v>
      </c>
      <c r="M105" s="229">
        <v>450</v>
      </c>
      <c r="N105" s="229">
        <v>520</v>
      </c>
      <c r="O105" s="24">
        <v>0.22500000000000001</v>
      </c>
      <c r="P105" s="24">
        <v>4.4999999999999998E-2</v>
      </c>
      <c r="Q105" s="228">
        <v>135</v>
      </c>
      <c r="R105" s="229">
        <v>550</v>
      </c>
      <c r="S105" s="24">
        <v>0.14583333333333334</v>
      </c>
      <c r="T105" s="229">
        <v>510</v>
      </c>
      <c r="U105" s="229">
        <v>600</v>
      </c>
      <c r="V105" s="24">
        <v>0.28504672897196259</v>
      </c>
      <c r="W105" s="24">
        <v>5.700934579439252E-2</v>
      </c>
      <c r="X105" s="228">
        <v>14</v>
      </c>
      <c r="Y105" s="229">
        <v>480</v>
      </c>
      <c r="Z105" s="24">
        <v>0.2</v>
      </c>
      <c r="AA105" s="229">
        <v>450</v>
      </c>
      <c r="AB105" s="229">
        <v>530</v>
      </c>
      <c r="AC105" s="24">
        <v>0.2</v>
      </c>
      <c r="AD105" s="24">
        <v>0.04</v>
      </c>
      <c r="AE105" s="228">
        <v>283</v>
      </c>
      <c r="AF105" s="229">
        <v>550</v>
      </c>
      <c r="AG105" s="24">
        <v>0.19565217391304349</v>
      </c>
      <c r="AH105" s="229">
        <v>495</v>
      </c>
      <c r="AI105" s="229">
        <v>580</v>
      </c>
      <c r="AJ105" s="24">
        <v>0.30952380952380953</v>
      </c>
      <c r="AK105" s="24">
        <v>6.1904761904761907E-2</v>
      </c>
      <c r="AL105" s="228">
        <v>234</v>
      </c>
      <c r="AM105" s="229">
        <v>650</v>
      </c>
      <c r="AN105" s="24">
        <v>0.16071428571428573</v>
      </c>
      <c r="AO105" s="229">
        <v>598</v>
      </c>
      <c r="AP105" s="229">
        <v>700</v>
      </c>
      <c r="AQ105" s="24">
        <v>0.3</v>
      </c>
      <c r="AR105" s="24">
        <v>0.06</v>
      </c>
      <c r="AS105" s="46" t="s">
        <v>339</v>
      </c>
    </row>
    <row r="106" spans="1:45" ht="10" x14ac:dyDescent="0.2">
      <c r="B106" s="6" t="s">
        <v>9</v>
      </c>
      <c r="C106" s="228">
        <v>32</v>
      </c>
      <c r="D106" s="229">
        <v>350</v>
      </c>
      <c r="E106" s="24">
        <v>0.12903225806451613</v>
      </c>
      <c r="F106" s="229">
        <v>300</v>
      </c>
      <c r="G106" s="229">
        <v>380</v>
      </c>
      <c r="H106" s="24">
        <v>0.34615384615384615</v>
      </c>
      <c r="I106" s="24">
        <v>6.9230769230769235E-2</v>
      </c>
      <c r="J106" s="228">
        <v>70</v>
      </c>
      <c r="K106" s="229">
        <v>410</v>
      </c>
      <c r="L106" s="24">
        <v>7.8947368421052627E-2</v>
      </c>
      <c r="M106" s="229">
        <v>370</v>
      </c>
      <c r="N106" s="229">
        <v>450</v>
      </c>
      <c r="O106" s="24">
        <v>0.25</v>
      </c>
      <c r="P106" s="24">
        <v>0.05</v>
      </c>
      <c r="Q106" s="228">
        <v>26</v>
      </c>
      <c r="R106" s="229">
        <v>490</v>
      </c>
      <c r="S106" s="24">
        <v>-0.02</v>
      </c>
      <c r="T106" s="229">
        <v>440</v>
      </c>
      <c r="U106" s="229">
        <v>550</v>
      </c>
      <c r="V106" s="24">
        <v>0.25641025641025639</v>
      </c>
      <c r="W106" s="24">
        <v>5.128205128205128E-2</v>
      </c>
      <c r="X106" s="228">
        <v>76</v>
      </c>
      <c r="Y106" s="229">
        <v>430</v>
      </c>
      <c r="Z106" s="24">
        <v>2.3809523809523808E-2</v>
      </c>
      <c r="AA106" s="229">
        <v>380</v>
      </c>
      <c r="AB106" s="229">
        <v>460</v>
      </c>
      <c r="AC106" s="24">
        <v>0.22857142857142856</v>
      </c>
      <c r="AD106" s="24">
        <v>4.5714285714285714E-2</v>
      </c>
      <c r="AE106" s="228">
        <v>337</v>
      </c>
      <c r="AF106" s="229">
        <v>530</v>
      </c>
      <c r="AG106" s="24">
        <v>0.10416666666666667</v>
      </c>
      <c r="AH106" s="229">
        <v>470</v>
      </c>
      <c r="AI106" s="229">
        <v>580</v>
      </c>
      <c r="AJ106" s="24">
        <v>0.32500000000000001</v>
      </c>
      <c r="AK106" s="24">
        <v>6.5000000000000002E-2</v>
      </c>
      <c r="AL106" s="228">
        <v>124</v>
      </c>
      <c r="AM106" s="229">
        <v>650</v>
      </c>
      <c r="AN106" s="24">
        <v>8.3333333333333329E-2</v>
      </c>
      <c r="AO106" s="229">
        <v>550</v>
      </c>
      <c r="AP106" s="229">
        <v>738</v>
      </c>
      <c r="AQ106" s="24">
        <v>0.3</v>
      </c>
      <c r="AR106" s="24">
        <v>0.06</v>
      </c>
      <c r="AS106" s="46" t="s">
        <v>339</v>
      </c>
    </row>
    <row r="107" spans="1:45" s="23" customFormat="1" ht="10.5" x14ac:dyDescent="0.25">
      <c r="B107" s="23" t="s">
        <v>37</v>
      </c>
      <c r="C107" s="230">
        <v>201</v>
      </c>
      <c r="D107" s="231">
        <v>365</v>
      </c>
      <c r="E107" s="194">
        <v>7.3529411764705885E-2</v>
      </c>
      <c r="F107" s="231">
        <v>305</v>
      </c>
      <c r="G107" s="231">
        <v>400</v>
      </c>
      <c r="H107" s="194">
        <v>0.23728813559322035</v>
      </c>
      <c r="I107" s="194">
        <v>4.7457627118644069E-2</v>
      </c>
      <c r="J107" s="230">
        <v>1406</v>
      </c>
      <c r="K107" s="231">
        <v>450</v>
      </c>
      <c r="L107" s="194">
        <v>0.125</v>
      </c>
      <c r="M107" s="231">
        <v>420</v>
      </c>
      <c r="N107" s="231">
        <v>485</v>
      </c>
      <c r="O107" s="194">
        <v>0.25</v>
      </c>
      <c r="P107" s="194">
        <v>0.05</v>
      </c>
      <c r="Q107" s="230">
        <v>876</v>
      </c>
      <c r="R107" s="231">
        <v>550</v>
      </c>
      <c r="S107" s="194">
        <v>0.13402061855670103</v>
      </c>
      <c r="T107" s="231">
        <v>500</v>
      </c>
      <c r="U107" s="231">
        <v>600</v>
      </c>
      <c r="V107" s="194">
        <v>0.30952380952380953</v>
      </c>
      <c r="W107" s="194">
        <v>6.1904761904761907E-2</v>
      </c>
      <c r="X107" s="230">
        <v>345</v>
      </c>
      <c r="Y107" s="231">
        <v>450</v>
      </c>
      <c r="Z107" s="194">
        <v>9.7560975609756101E-2</v>
      </c>
      <c r="AA107" s="231">
        <v>410</v>
      </c>
      <c r="AB107" s="231">
        <v>480</v>
      </c>
      <c r="AC107" s="194">
        <v>0.21621621621621623</v>
      </c>
      <c r="AD107" s="194">
        <v>4.3243243243243246E-2</v>
      </c>
      <c r="AE107" s="230">
        <v>2297</v>
      </c>
      <c r="AF107" s="231">
        <v>535</v>
      </c>
      <c r="AG107" s="194">
        <v>0.13829787234042554</v>
      </c>
      <c r="AH107" s="231">
        <v>485</v>
      </c>
      <c r="AI107" s="231">
        <v>580</v>
      </c>
      <c r="AJ107" s="194">
        <v>0.3048780487804878</v>
      </c>
      <c r="AK107" s="194">
        <v>6.097560975609756E-2</v>
      </c>
      <c r="AL107" s="230">
        <v>1073</v>
      </c>
      <c r="AM107" s="231">
        <v>650</v>
      </c>
      <c r="AN107" s="194">
        <v>0.1206896551724138</v>
      </c>
      <c r="AO107" s="231">
        <v>580</v>
      </c>
      <c r="AP107" s="231">
        <v>710</v>
      </c>
      <c r="AQ107" s="194">
        <v>0.3</v>
      </c>
      <c r="AR107" s="194">
        <v>0.06</v>
      </c>
      <c r="AS107" s="10"/>
    </row>
    <row r="108" spans="1:45" ht="10" x14ac:dyDescent="0.2">
      <c r="A108" s="6" t="s">
        <v>23</v>
      </c>
      <c r="B108" s="6" t="s">
        <v>242</v>
      </c>
      <c r="C108" s="228">
        <v>11</v>
      </c>
      <c r="D108" s="229">
        <v>350</v>
      </c>
      <c r="E108" s="24">
        <v>0.12903225806451613</v>
      </c>
      <c r="F108" s="229">
        <v>290</v>
      </c>
      <c r="G108" s="229">
        <v>380</v>
      </c>
      <c r="H108" s="24">
        <v>0.16666666666666666</v>
      </c>
      <c r="I108" s="24">
        <v>3.3333333333333333E-2</v>
      </c>
      <c r="J108" s="228">
        <v>61</v>
      </c>
      <c r="K108" s="229">
        <v>440</v>
      </c>
      <c r="L108" s="24">
        <v>0.12820512820512819</v>
      </c>
      <c r="M108" s="229">
        <v>410</v>
      </c>
      <c r="N108" s="229">
        <v>470</v>
      </c>
      <c r="O108" s="24">
        <v>0.29411764705882354</v>
      </c>
      <c r="P108" s="24">
        <v>5.8823529411764705E-2</v>
      </c>
      <c r="Q108" s="228">
        <v>79</v>
      </c>
      <c r="R108" s="229">
        <v>480</v>
      </c>
      <c r="S108" s="24">
        <v>0.11627906976744186</v>
      </c>
      <c r="T108" s="229">
        <v>450</v>
      </c>
      <c r="U108" s="229">
        <v>540</v>
      </c>
      <c r="V108" s="24">
        <v>0.26315789473684209</v>
      </c>
      <c r="W108" s="24">
        <v>5.2631578947368418E-2</v>
      </c>
      <c r="X108" s="228">
        <v>73</v>
      </c>
      <c r="Y108" s="229">
        <v>450</v>
      </c>
      <c r="Z108" s="24">
        <v>0.1111111111111111</v>
      </c>
      <c r="AA108" s="229">
        <v>420</v>
      </c>
      <c r="AB108" s="229">
        <v>470</v>
      </c>
      <c r="AC108" s="24">
        <v>0.36363636363636365</v>
      </c>
      <c r="AD108" s="24">
        <v>7.2727272727272724E-2</v>
      </c>
      <c r="AE108" s="228">
        <v>652</v>
      </c>
      <c r="AF108" s="229">
        <v>500</v>
      </c>
      <c r="AG108" s="24">
        <v>0.1111111111111111</v>
      </c>
      <c r="AH108" s="229">
        <v>470</v>
      </c>
      <c r="AI108" s="229">
        <v>540</v>
      </c>
      <c r="AJ108" s="24">
        <v>0.31578947368421051</v>
      </c>
      <c r="AK108" s="24">
        <v>6.3157894736842107E-2</v>
      </c>
      <c r="AL108" s="228">
        <v>872</v>
      </c>
      <c r="AM108" s="229">
        <v>570</v>
      </c>
      <c r="AN108" s="24">
        <v>0.14000000000000001</v>
      </c>
      <c r="AO108" s="229">
        <v>545</v>
      </c>
      <c r="AP108" s="229">
        <v>620</v>
      </c>
      <c r="AQ108" s="24">
        <v>0.35714285714285715</v>
      </c>
      <c r="AR108" s="24">
        <v>7.1428571428571425E-2</v>
      </c>
      <c r="AS108" s="46" t="s">
        <v>339</v>
      </c>
    </row>
    <row r="109" spans="1:45" ht="10" x14ac:dyDescent="0.2">
      <c r="B109" s="6" t="s">
        <v>243</v>
      </c>
      <c r="C109" s="228">
        <v>18</v>
      </c>
      <c r="D109" s="229">
        <v>340</v>
      </c>
      <c r="E109" s="24">
        <v>0.13333333333333333</v>
      </c>
      <c r="F109" s="229">
        <v>320</v>
      </c>
      <c r="G109" s="229">
        <v>390</v>
      </c>
      <c r="H109" s="24">
        <v>0.25925925925925924</v>
      </c>
      <c r="I109" s="24">
        <v>5.185185185185185E-2</v>
      </c>
      <c r="J109" s="228">
        <v>123</v>
      </c>
      <c r="K109" s="229">
        <v>400</v>
      </c>
      <c r="L109" s="24">
        <v>0.1111111111111111</v>
      </c>
      <c r="M109" s="229">
        <v>370</v>
      </c>
      <c r="N109" s="229">
        <v>440</v>
      </c>
      <c r="O109" s="24">
        <v>0.29032258064516131</v>
      </c>
      <c r="P109" s="24">
        <v>5.8064516129032261E-2</v>
      </c>
      <c r="Q109" s="228">
        <v>108</v>
      </c>
      <c r="R109" s="229">
        <v>473</v>
      </c>
      <c r="S109" s="24">
        <v>0.14527845036319612</v>
      </c>
      <c r="T109" s="229">
        <v>445</v>
      </c>
      <c r="U109" s="229">
        <v>520</v>
      </c>
      <c r="V109" s="24">
        <v>0.39117647058823529</v>
      </c>
      <c r="W109" s="24">
        <v>7.8235294117647056E-2</v>
      </c>
      <c r="X109" s="228">
        <v>80</v>
      </c>
      <c r="Y109" s="229">
        <v>440</v>
      </c>
      <c r="Z109" s="24">
        <v>0.1</v>
      </c>
      <c r="AA109" s="229">
        <v>400</v>
      </c>
      <c r="AB109" s="229">
        <v>480</v>
      </c>
      <c r="AC109" s="24">
        <v>0.33333333333333331</v>
      </c>
      <c r="AD109" s="24">
        <v>6.6666666666666666E-2</v>
      </c>
      <c r="AE109" s="228">
        <v>1350</v>
      </c>
      <c r="AF109" s="229">
        <v>490</v>
      </c>
      <c r="AG109" s="24">
        <v>0.13953488372093023</v>
      </c>
      <c r="AH109" s="229">
        <v>460</v>
      </c>
      <c r="AI109" s="229">
        <v>520</v>
      </c>
      <c r="AJ109" s="24">
        <v>0.33152173913043476</v>
      </c>
      <c r="AK109" s="24">
        <v>6.6304347826086948E-2</v>
      </c>
      <c r="AL109" s="228">
        <v>2143</v>
      </c>
      <c r="AM109" s="229">
        <v>550</v>
      </c>
      <c r="AN109" s="24">
        <v>0.1</v>
      </c>
      <c r="AO109" s="229">
        <v>520</v>
      </c>
      <c r="AP109" s="229">
        <v>600</v>
      </c>
      <c r="AQ109" s="24">
        <v>0.34146341463414637</v>
      </c>
      <c r="AR109" s="24">
        <v>6.8292682926829273E-2</v>
      </c>
      <c r="AS109" s="46" t="s">
        <v>339</v>
      </c>
    </row>
    <row r="110" spans="1:45" ht="10" x14ac:dyDescent="0.2">
      <c r="B110" s="6" t="s">
        <v>244</v>
      </c>
      <c r="C110" s="228">
        <v>182</v>
      </c>
      <c r="D110" s="229">
        <v>320</v>
      </c>
      <c r="E110" s="24">
        <v>0.14285714285714285</v>
      </c>
      <c r="F110" s="229">
        <v>280</v>
      </c>
      <c r="G110" s="229">
        <v>350</v>
      </c>
      <c r="H110" s="24">
        <v>0.23076923076923078</v>
      </c>
      <c r="I110" s="24">
        <v>4.6153846153846156E-2</v>
      </c>
      <c r="J110" s="228">
        <v>579</v>
      </c>
      <c r="K110" s="229">
        <v>380</v>
      </c>
      <c r="L110" s="24">
        <v>0.15151515151515152</v>
      </c>
      <c r="M110" s="229">
        <v>350</v>
      </c>
      <c r="N110" s="229">
        <v>430</v>
      </c>
      <c r="O110" s="24">
        <v>0.26666666666666666</v>
      </c>
      <c r="P110" s="24">
        <v>5.333333333333333E-2</v>
      </c>
      <c r="Q110" s="228">
        <v>161</v>
      </c>
      <c r="R110" s="229">
        <v>500</v>
      </c>
      <c r="S110" s="24">
        <v>0.18203309692671396</v>
      </c>
      <c r="T110" s="229">
        <v>450</v>
      </c>
      <c r="U110" s="229">
        <v>560</v>
      </c>
      <c r="V110" s="24">
        <v>0.25</v>
      </c>
      <c r="W110" s="24">
        <v>0.05</v>
      </c>
      <c r="X110" s="228">
        <v>39</v>
      </c>
      <c r="Y110" s="229">
        <v>450</v>
      </c>
      <c r="Z110" s="24">
        <v>0.18421052631578946</v>
      </c>
      <c r="AA110" s="229">
        <v>400</v>
      </c>
      <c r="AB110" s="229">
        <v>500</v>
      </c>
      <c r="AC110" s="24">
        <v>0.35135135135135137</v>
      </c>
      <c r="AD110" s="24">
        <v>7.0270270270270274E-2</v>
      </c>
      <c r="AE110" s="228">
        <v>261</v>
      </c>
      <c r="AF110" s="229">
        <v>520</v>
      </c>
      <c r="AG110" s="24">
        <v>0.15555555555555556</v>
      </c>
      <c r="AH110" s="229">
        <v>460</v>
      </c>
      <c r="AI110" s="229">
        <v>595</v>
      </c>
      <c r="AJ110" s="24">
        <v>0.33333333333333331</v>
      </c>
      <c r="AK110" s="24">
        <v>6.6666666666666666E-2</v>
      </c>
      <c r="AL110" s="228">
        <v>170</v>
      </c>
      <c r="AM110" s="229">
        <v>678</v>
      </c>
      <c r="AN110" s="24">
        <v>0.13</v>
      </c>
      <c r="AO110" s="229">
        <v>580</v>
      </c>
      <c r="AP110" s="229">
        <v>750</v>
      </c>
      <c r="AQ110" s="24">
        <v>0.25555555555555554</v>
      </c>
      <c r="AR110" s="24">
        <v>5.1111111111111107E-2</v>
      </c>
      <c r="AS110" s="46" t="s">
        <v>339</v>
      </c>
    </row>
    <row r="111" spans="1:45" ht="10" x14ac:dyDescent="0.2">
      <c r="B111" s="6" t="s">
        <v>245</v>
      </c>
      <c r="C111" s="228">
        <v>56</v>
      </c>
      <c r="D111" s="229">
        <v>305</v>
      </c>
      <c r="E111" s="24">
        <v>8.9285714285714288E-2</v>
      </c>
      <c r="F111" s="229">
        <v>280</v>
      </c>
      <c r="G111" s="229">
        <v>345</v>
      </c>
      <c r="H111" s="24">
        <v>0.17307692307692307</v>
      </c>
      <c r="I111" s="24">
        <v>3.4615384615384617E-2</v>
      </c>
      <c r="J111" s="228">
        <v>159</v>
      </c>
      <c r="K111" s="229">
        <v>420</v>
      </c>
      <c r="L111" s="24">
        <v>0.16991643454038996</v>
      </c>
      <c r="M111" s="229">
        <v>380</v>
      </c>
      <c r="N111" s="229">
        <v>450</v>
      </c>
      <c r="O111" s="24">
        <v>0.3125</v>
      </c>
      <c r="P111" s="24">
        <v>6.25E-2</v>
      </c>
      <c r="Q111" s="228">
        <v>96</v>
      </c>
      <c r="R111" s="229">
        <v>490</v>
      </c>
      <c r="S111" s="24">
        <v>0.21588089330024815</v>
      </c>
      <c r="T111" s="229">
        <v>440</v>
      </c>
      <c r="U111" s="229">
        <v>539</v>
      </c>
      <c r="V111" s="24">
        <v>0.34246575342465752</v>
      </c>
      <c r="W111" s="24">
        <v>6.8493150684931503E-2</v>
      </c>
      <c r="X111" s="228">
        <v>32</v>
      </c>
      <c r="Y111" s="229">
        <v>392</v>
      </c>
      <c r="Z111" s="24">
        <v>0.15294117647058825</v>
      </c>
      <c r="AA111" s="229">
        <v>355</v>
      </c>
      <c r="AB111" s="229">
        <v>450</v>
      </c>
      <c r="AC111" s="24">
        <v>0.26045016077170419</v>
      </c>
      <c r="AD111" s="24">
        <v>5.209003215434084E-2</v>
      </c>
      <c r="AE111" s="228">
        <v>449</v>
      </c>
      <c r="AF111" s="229">
        <v>470</v>
      </c>
      <c r="AG111" s="24">
        <v>0.17499999999999999</v>
      </c>
      <c r="AH111" s="229">
        <v>420</v>
      </c>
      <c r="AI111" s="229">
        <v>500</v>
      </c>
      <c r="AJ111" s="24">
        <v>0.30555555555555558</v>
      </c>
      <c r="AK111" s="24">
        <v>6.1111111111111116E-2</v>
      </c>
      <c r="AL111" s="228">
        <v>123</v>
      </c>
      <c r="AM111" s="229">
        <v>570</v>
      </c>
      <c r="AN111" s="24">
        <v>0.1875</v>
      </c>
      <c r="AO111" s="229">
        <v>520</v>
      </c>
      <c r="AP111" s="229">
        <v>630</v>
      </c>
      <c r="AQ111" s="24">
        <v>0.32558139534883723</v>
      </c>
      <c r="AR111" s="24">
        <v>6.5116279069767441E-2</v>
      </c>
      <c r="AS111" s="46" t="s">
        <v>339</v>
      </c>
    </row>
    <row r="112" spans="1:45" ht="10" x14ac:dyDescent="0.2">
      <c r="B112" s="6" t="s">
        <v>246</v>
      </c>
      <c r="C112" s="228">
        <v>29</v>
      </c>
      <c r="D112" s="229">
        <v>400</v>
      </c>
      <c r="E112" s="24">
        <v>0.17647058823529413</v>
      </c>
      <c r="F112" s="229">
        <v>340</v>
      </c>
      <c r="G112" s="229">
        <v>420</v>
      </c>
      <c r="H112" s="24">
        <v>0.53846153846153844</v>
      </c>
      <c r="I112" s="24">
        <v>0.10769230769230768</v>
      </c>
      <c r="J112" s="228">
        <v>134</v>
      </c>
      <c r="K112" s="229">
        <v>420</v>
      </c>
      <c r="L112" s="24">
        <v>0.13513513513513514</v>
      </c>
      <c r="M112" s="229">
        <v>390</v>
      </c>
      <c r="N112" s="229">
        <v>450</v>
      </c>
      <c r="O112" s="24">
        <v>0.27272727272727271</v>
      </c>
      <c r="P112" s="24">
        <v>5.4545454545454543E-2</v>
      </c>
      <c r="Q112" s="228">
        <v>117</v>
      </c>
      <c r="R112" s="229">
        <v>480</v>
      </c>
      <c r="S112" s="24">
        <v>0.15662650602409639</v>
      </c>
      <c r="T112" s="229">
        <v>440</v>
      </c>
      <c r="U112" s="229">
        <v>530</v>
      </c>
      <c r="V112" s="24">
        <v>0.29729729729729731</v>
      </c>
      <c r="W112" s="24">
        <v>5.9459459459459463E-2</v>
      </c>
      <c r="X112" s="228">
        <v>67</v>
      </c>
      <c r="Y112" s="229">
        <v>430</v>
      </c>
      <c r="Z112" s="24">
        <v>0.10256410256410256</v>
      </c>
      <c r="AA112" s="229">
        <v>400</v>
      </c>
      <c r="AB112" s="229">
        <v>470</v>
      </c>
      <c r="AC112" s="24">
        <v>0.26470588235294118</v>
      </c>
      <c r="AD112" s="24">
        <v>5.2941176470588235E-2</v>
      </c>
      <c r="AE112" s="228">
        <v>839</v>
      </c>
      <c r="AF112" s="229">
        <v>480</v>
      </c>
      <c r="AG112" s="24">
        <v>0.12941176470588237</v>
      </c>
      <c r="AH112" s="229">
        <v>450</v>
      </c>
      <c r="AI112" s="229">
        <v>520</v>
      </c>
      <c r="AJ112" s="24">
        <v>0.31506849315068491</v>
      </c>
      <c r="AK112" s="24">
        <v>6.3013698630136977E-2</v>
      </c>
      <c r="AL112" s="228">
        <v>480</v>
      </c>
      <c r="AM112" s="229">
        <v>575</v>
      </c>
      <c r="AN112" s="24">
        <v>0.15</v>
      </c>
      <c r="AO112" s="229">
        <v>530</v>
      </c>
      <c r="AP112" s="229">
        <v>625</v>
      </c>
      <c r="AQ112" s="24">
        <v>0.36904761904761907</v>
      </c>
      <c r="AR112" s="24">
        <v>7.3809523809523811E-2</v>
      </c>
      <c r="AS112" s="46" t="s">
        <v>339</v>
      </c>
    </row>
    <row r="113" spans="1:45" ht="10" x14ac:dyDescent="0.2">
      <c r="B113" s="6" t="s">
        <v>247</v>
      </c>
      <c r="C113" s="228">
        <v>131</v>
      </c>
      <c r="D113" s="229">
        <v>330</v>
      </c>
      <c r="E113" s="24">
        <v>0.22222222222222221</v>
      </c>
      <c r="F113" s="229">
        <v>291</v>
      </c>
      <c r="G113" s="229">
        <v>360</v>
      </c>
      <c r="H113" s="24">
        <v>0.375</v>
      </c>
      <c r="I113" s="24">
        <v>7.4999999999999997E-2</v>
      </c>
      <c r="J113" s="228">
        <v>351</v>
      </c>
      <c r="K113" s="229">
        <v>435</v>
      </c>
      <c r="L113" s="24">
        <v>0.17567567567567569</v>
      </c>
      <c r="M113" s="229">
        <v>390</v>
      </c>
      <c r="N113" s="229">
        <v>470</v>
      </c>
      <c r="O113" s="24">
        <v>0.29850746268656714</v>
      </c>
      <c r="P113" s="24">
        <v>5.9701492537313425E-2</v>
      </c>
      <c r="Q113" s="228">
        <v>129</v>
      </c>
      <c r="R113" s="229">
        <v>500</v>
      </c>
      <c r="S113" s="24">
        <v>0.20481927710843373</v>
      </c>
      <c r="T113" s="229">
        <v>460</v>
      </c>
      <c r="U113" s="229">
        <v>560</v>
      </c>
      <c r="V113" s="24">
        <v>0.28205128205128205</v>
      </c>
      <c r="W113" s="24">
        <v>5.6410256410256411E-2</v>
      </c>
      <c r="X113" s="228">
        <v>21</v>
      </c>
      <c r="Y113" s="229">
        <v>450</v>
      </c>
      <c r="Z113" s="24">
        <v>0.13924050632911392</v>
      </c>
      <c r="AA113" s="229">
        <v>415</v>
      </c>
      <c r="AB113" s="229">
        <v>480</v>
      </c>
      <c r="AC113" s="24">
        <v>0.34328358208955223</v>
      </c>
      <c r="AD113" s="24">
        <v>6.8656716417910449E-2</v>
      </c>
      <c r="AE113" s="228">
        <v>227</v>
      </c>
      <c r="AF113" s="229">
        <v>495</v>
      </c>
      <c r="AG113" s="24">
        <v>0.17857142857142858</v>
      </c>
      <c r="AH113" s="229">
        <v>450</v>
      </c>
      <c r="AI113" s="229">
        <v>540</v>
      </c>
      <c r="AJ113" s="24">
        <v>0.32</v>
      </c>
      <c r="AK113" s="24">
        <v>6.4000000000000001E-2</v>
      </c>
      <c r="AL113" s="228">
        <v>50</v>
      </c>
      <c r="AM113" s="229">
        <v>568</v>
      </c>
      <c r="AN113" s="24">
        <v>0.14747474747474748</v>
      </c>
      <c r="AO113" s="229">
        <v>520</v>
      </c>
      <c r="AP113" s="229">
        <v>695</v>
      </c>
      <c r="AQ113" s="24">
        <v>0.36867469879518072</v>
      </c>
      <c r="AR113" s="24">
        <v>7.3734939759036139E-2</v>
      </c>
      <c r="AS113" s="46" t="s">
        <v>339</v>
      </c>
    </row>
    <row r="114" spans="1:45" ht="10" x14ac:dyDescent="0.2">
      <c r="B114" s="6" t="s">
        <v>248</v>
      </c>
      <c r="C114" s="228">
        <v>29</v>
      </c>
      <c r="D114" s="229">
        <v>320</v>
      </c>
      <c r="E114" s="24">
        <v>0.23076923076923078</v>
      </c>
      <c r="F114" s="229">
        <v>243</v>
      </c>
      <c r="G114" s="229">
        <v>380</v>
      </c>
      <c r="H114" s="24">
        <v>0.33333333333333331</v>
      </c>
      <c r="I114" s="24">
        <v>6.6666666666666666E-2</v>
      </c>
      <c r="J114" s="228">
        <v>119</v>
      </c>
      <c r="K114" s="229">
        <v>400</v>
      </c>
      <c r="L114" s="24">
        <v>0.14285714285714285</v>
      </c>
      <c r="M114" s="229">
        <v>370</v>
      </c>
      <c r="N114" s="229">
        <v>420</v>
      </c>
      <c r="O114" s="24">
        <v>0.33333333333333331</v>
      </c>
      <c r="P114" s="24">
        <v>6.6666666666666666E-2</v>
      </c>
      <c r="Q114" s="228">
        <v>81</v>
      </c>
      <c r="R114" s="229">
        <v>450</v>
      </c>
      <c r="S114" s="24">
        <v>0.125</v>
      </c>
      <c r="T114" s="229">
        <v>415</v>
      </c>
      <c r="U114" s="229">
        <v>470</v>
      </c>
      <c r="V114" s="24">
        <v>0.36363636363636365</v>
      </c>
      <c r="W114" s="24">
        <v>7.2727272727272724E-2</v>
      </c>
      <c r="X114" s="228">
        <v>71</v>
      </c>
      <c r="Y114" s="229">
        <v>420</v>
      </c>
      <c r="Z114" s="24">
        <v>0.10526315789473684</v>
      </c>
      <c r="AA114" s="229">
        <v>390</v>
      </c>
      <c r="AB114" s="229">
        <v>450</v>
      </c>
      <c r="AC114" s="24">
        <v>0.34185303514376997</v>
      </c>
      <c r="AD114" s="24">
        <v>6.8370607028753999E-2</v>
      </c>
      <c r="AE114" s="228">
        <v>634</v>
      </c>
      <c r="AF114" s="229">
        <v>470</v>
      </c>
      <c r="AG114" s="24">
        <v>0.14634146341463414</v>
      </c>
      <c r="AH114" s="229">
        <v>440</v>
      </c>
      <c r="AI114" s="229">
        <v>500</v>
      </c>
      <c r="AJ114" s="24">
        <v>0.34285714285714286</v>
      </c>
      <c r="AK114" s="24">
        <v>6.8571428571428575E-2</v>
      </c>
      <c r="AL114" s="228">
        <v>580</v>
      </c>
      <c r="AM114" s="229">
        <v>550</v>
      </c>
      <c r="AN114" s="24">
        <v>0.15789473684210525</v>
      </c>
      <c r="AO114" s="229">
        <v>500</v>
      </c>
      <c r="AP114" s="229">
        <v>580</v>
      </c>
      <c r="AQ114" s="24">
        <v>0.41025641025641024</v>
      </c>
      <c r="AR114" s="24">
        <v>8.2051282051282051E-2</v>
      </c>
      <c r="AS114" s="46" t="s">
        <v>339</v>
      </c>
    </row>
    <row r="115" spans="1:45" ht="10" x14ac:dyDescent="0.2">
      <c r="B115" s="6" t="s">
        <v>249</v>
      </c>
      <c r="C115" s="228">
        <v>142</v>
      </c>
      <c r="D115" s="229">
        <v>344</v>
      </c>
      <c r="E115" s="24">
        <v>0.14666666666666667</v>
      </c>
      <c r="F115" s="229">
        <v>300</v>
      </c>
      <c r="G115" s="229">
        <v>450</v>
      </c>
      <c r="H115" s="24">
        <v>0.27407407407407408</v>
      </c>
      <c r="I115" s="24">
        <v>5.4814814814814816E-2</v>
      </c>
      <c r="J115" s="228">
        <v>482</v>
      </c>
      <c r="K115" s="229">
        <v>470</v>
      </c>
      <c r="L115" s="24">
        <v>0.20512820512820512</v>
      </c>
      <c r="M115" s="229">
        <v>406</v>
      </c>
      <c r="N115" s="229">
        <v>540</v>
      </c>
      <c r="O115" s="24">
        <v>0.34285714285714286</v>
      </c>
      <c r="P115" s="24">
        <v>6.8571428571428575E-2</v>
      </c>
      <c r="Q115" s="228">
        <v>188</v>
      </c>
      <c r="R115" s="229">
        <v>580</v>
      </c>
      <c r="S115" s="24">
        <v>0.23404255319148937</v>
      </c>
      <c r="T115" s="229">
        <v>500</v>
      </c>
      <c r="U115" s="229">
        <v>650</v>
      </c>
      <c r="V115" s="24">
        <v>0.34883720930232559</v>
      </c>
      <c r="W115" s="24">
        <v>6.9767441860465115E-2</v>
      </c>
      <c r="X115" s="228">
        <v>39</v>
      </c>
      <c r="Y115" s="229">
        <v>480</v>
      </c>
      <c r="Z115" s="24">
        <v>0.2</v>
      </c>
      <c r="AA115" s="229">
        <v>410</v>
      </c>
      <c r="AB115" s="229">
        <v>540</v>
      </c>
      <c r="AC115" s="24">
        <v>0.34078212290502791</v>
      </c>
      <c r="AD115" s="24">
        <v>6.8156424581005584E-2</v>
      </c>
      <c r="AE115" s="228">
        <v>350</v>
      </c>
      <c r="AF115" s="229">
        <v>530</v>
      </c>
      <c r="AG115" s="24">
        <v>0.20454545454545456</v>
      </c>
      <c r="AH115" s="229">
        <v>480</v>
      </c>
      <c r="AI115" s="229">
        <v>590</v>
      </c>
      <c r="AJ115" s="24">
        <v>0.32500000000000001</v>
      </c>
      <c r="AK115" s="24">
        <v>6.5000000000000002E-2</v>
      </c>
      <c r="AL115" s="228">
        <v>97</v>
      </c>
      <c r="AM115" s="229">
        <v>610</v>
      </c>
      <c r="AN115" s="24">
        <v>0.21272365805168986</v>
      </c>
      <c r="AO115" s="229">
        <v>550</v>
      </c>
      <c r="AP115" s="229">
        <v>750</v>
      </c>
      <c r="AQ115" s="24">
        <v>0.17307692307692307</v>
      </c>
      <c r="AR115" s="24">
        <v>3.4615384615384617E-2</v>
      </c>
      <c r="AS115" s="46" t="s">
        <v>339</v>
      </c>
    </row>
    <row r="116" spans="1:45" s="23" customFormat="1" ht="10.5" x14ac:dyDescent="0.25">
      <c r="B116" s="23" t="s">
        <v>37</v>
      </c>
      <c r="C116" s="230">
        <v>598</v>
      </c>
      <c r="D116" s="231">
        <v>330</v>
      </c>
      <c r="E116" s="194">
        <v>0.17857142857142858</v>
      </c>
      <c r="F116" s="231">
        <v>290</v>
      </c>
      <c r="G116" s="231">
        <v>370</v>
      </c>
      <c r="H116" s="194">
        <v>0.29411764705882354</v>
      </c>
      <c r="I116" s="194">
        <v>5.8823529411764705E-2</v>
      </c>
      <c r="J116" s="230">
        <v>2008</v>
      </c>
      <c r="K116" s="231">
        <v>420</v>
      </c>
      <c r="L116" s="194">
        <v>0.16666666666666666</v>
      </c>
      <c r="M116" s="231">
        <v>375</v>
      </c>
      <c r="N116" s="231">
        <v>465</v>
      </c>
      <c r="O116" s="194">
        <v>0.3125</v>
      </c>
      <c r="P116" s="194">
        <v>6.25E-2</v>
      </c>
      <c r="Q116" s="230">
        <v>959</v>
      </c>
      <c r="R116" s="231">
        <v>500</v>
      </c>
      <c r="S116" s="194">
        <v>0.19047619047619047</v>
      </c>
      <c r="T116" s="231">
        <v>450</v>
      </c>
      <c r="U116" s="231">
        <v>550</v>
      </c>
      <c r="V116" s="194">
        <v>0.33333333333333331</v>
      </c>
      <c r="W116" s="194">
        <v>6.6666666666666666E-2</v>
      </c>
      <c r="X116" s="230">
        <v>422</v>
      </c>
      <c r="Y116" s="231">
        <v>440</v>
      </c>
      <c r="Z116" s="194">
        <v>0.12820512820512819</v>
      </c>
      <c r="AA116" s="231">
        <v>400</v>
      </c>
      <c r="AB116" s="231">
        <v>480</v>
      </c>
      <c r="AC116" s="194">
        <v>0.33333333333333331</v>
      </c>
      <c r="AD116" s="194">
        <v>6.6666666666666666E-2</v>
      </c>
      <c r="AE116" s="230">
        <v>4762</v>
      </c>
      <c r="AF116" s="231">
        <v>490</v>
      </c>
      <c r="AG116" s="194">
        <v>0.13953488372093023</v>
      </c>
      <c r="AH116" s="231">
        <v>450</v>
      </c>
      <c r="AI116" s="231">
        <v>530</v>
      </c>
      <c r="AJ116" s="194">
        <v>0.32432432432432434</v>
      </c>
      <c r="AK116" s="194">
        <v>6.4864864864864868E-2</v>
      </c>
      <c r="AL116" s="230">
        <v>4515</v>
      </c>
      <c r="AM116" s="231">
        <v>560</v>
      </c>
      <c r="AN116" s="194">
        <v>0.12</v>
      </c>
      <c r="AO116" s="231">
        <v>525</v>
      </c>
      <c r="AP116" s="231">
        <v>600</v>
      </c>
      <c r="AQ116" s="194">
        <v>0.3493975903614458</v>
      </c>
      <c r="AR116" s="194">
        <v>6.9879518072289162E-2</v>
      </c>
      <c r="AS116" s="10"/>
    </row>
    <row r="117" spans="1:45" ht="10" x14ac:dyDescent="0.2">
      <c r="A117" s="6" t="s">
        <v>24</v>
      </c>
      <c r="B117" s="6" t="s">
        <v>250</v>
      </c>
      <c r="C117" s="228">
        <v>19</v>
      </c>
      <c r="D117" s="229">
        <v>360</v>
      </c>
      <c r="E117" s="24">
        <v>0.13207547169811321</v>
      </c>
      <c r="F117" s="229">
        <v>330</v>
      </c>
      <c r="G117" s="229">
        <v>420</v>
      </c>
      <c r="H117" s="24">
        <v>0.35849056603773582</v>
      </c>
      <c r="I117" s="24">
        <v>7.1698113207547168E-2</v>
      </c>
      <c r="J117" s="228">
        <v>181</v>
      </c>
      <c r="K117" s="229">
        <v>440</v>
      </c>
      <c r="L117" s="24">
        <v>2.3255813953488372E-2</v>
      </c>
      <c r="M117" s="229">
        <v>400</v>
      </c>
      <c r="N117" s="229">
        <v>480</v>
      </c>
      <c r="O117" s="24">
        <v>0.33333333333333331</v>
      </c>
      <c r="P117" s="24">
        <v>6.6666666666666666E-2</v>
      </c>
      <c r="Q117" s="228">
        <v>170</v>
      </c>
      <c r="R117" s="229">
        <v>550</v>
      </c>
      <c r="S117" s="24">
        <v>0</v>
      </c>
      <c r="T117" s="229">
        <v>500</v>
      </c>
      <c r="U117" s="229">
        <v>600</v>
      </c>
      <c r="V117" s="24">
        <v>0.39240506329113922</v>
      </c>
      <c r="W117" s="24">
        <v>7.848101265822785E-2</v>
      </c>
      <c r="X117" s="228">
        <v>147</v>
      </c>
      <c r="Y117" s="229">
        <v>450</v>
      </c>
      <c r="Z117" s="24">
        <v>2.2727272727272728E-2</v>
      </c>
      <c r="AA117" s="229">
        <v>410</v>
      </c>
      <c r="AB117" s="229">
        <v>480</v>
      </c>
      <c r="AC117" s="24">
        <v>0.40625</v>
      </c>
      <c r="AD117" s="24">
        <v>8.1250000000000003E-2</v>
      </c>
      <c r="AE117" s="228">
        <v>728</v>
      </c>
      <c r="AF117" s="229">
        <v>530</v>
      </c>
      <c r="AG117" s="24">
        <v>1.9230769230769232E-2</v>
      </c>
      <c r="AH117" s="229">
        <v>480</v>
      </c>
      <c r="AI117" s="229">
        <v>595</v>
      </c>
      <c r="AJ117" s="24">
        <v>0.39473684210526316</v>
      </c>
      <c r="AK117" s="24">
        <v>7.8947368421052627E-2</v>
      </c>
      <c r="AL117" s="228">
        <v>308</v>
      </c>
      <c r="AM117" s="229">
        <v>695</v>
      </c>
      <c r="AN117" s="24">
        <v>7.246376811594203E-3</v>
      </c>
      <c r="AO117" s="229">
        <v>600</v>
      </c>
      <c r="AP117" s="229">
        <v>795</v>
      </c>
      <c r="AQ117" s="24">
        <v>0.44791666666666669</v>
      </c>
      <c r="AR117" s="24">
        <v>8.9583333333333334E-2</v>
      </c>
      <c r="AS117" s="46" t="s">
        <v>339</v>
      </c>
    </row>
    <row r="118" spans="1:45" ht="10" x14ac:dyDescent="0.2">
      <c r="B118" s="6" t="s">
        <v>10</v>
      </c>
      <c r="C118" s="228">
        <v>177</v>
      </c>
      <c r="D118" s="229">
        <v>320</v>
      </c>
      <c r="E118" s="24">
        <v>6.6666666666666666E-2</v>
      </c>
      <c r="F118" s="229">
        <v>280</v>
      </c>
      <c r="G118" s="229">
        <v>359</v>
      </c>
      <c r="H118" s="24">
        <v>0.33333333333333331</v>
      </c>
      <c r="I118" s="24">
        <v>6.6666666666666666E-2</v>
      </c>
      <c r="J118" s="228">
        <v>485</v>
      </c>
      <c r="K118" s="229">
        <v>430</v>
      </c>
      <c r="L118" s="24">
        <v>0.13157894736842105</v>
      </c>
      <c r="M118" s="229">
        <v>395</v>
      </c>
      <c r="N118" s="229">
        <v>460</v>
      </c>
      <c r="O118" s="24">
        <v>0.34375</v>
      </c>
      <c r="P118" s="24">
        <v>6.8750000000000006E-2</v>
      </c>
      <c r="Q118" s="228">
        <v>208</v>
      </c>
      <c r="R118" s="229">
        <v>523</v>
      </c>
      <c r="S118" s="24">
        <v>0.11276595744680851</v>
      </c>
      <c r="T118" s="229">
        <v>470</v>
      </c>
      <c r="U118" s="229">
        <v>580</v>
      </c>
      <c r="V118" s="24">
        <v>0.35844155844155845</v>
      </c>
      <c r="W118" s="24">
        <v>7.168831168831169E-2</v>
      </c>
      <c r="X118" s="228">
        <v>89</v>
      </c>
      <c r="Y118" s="229">
        <v>450</v>
      </c>
      <c r="Z118" s="24">
        <v>7.1428571428571425E-2</v>
      </c>
      <c r="AA118" s="229">
        <v>400</v>
      </c>
      <c r="AB118" s="229">
        <v>480</v>
      </c>
      <c r="AC118" s="24">
        <v>0.3235294117647059</v>
      </c>
      <c r="AD118" s="24">
        <v>6.4705882352941183E-2</v>
      </c>
      <c r="AE118" s="228">
        <v>640</v>
      </c>
      <c r="AF118" s="229">
        <v>518</v>
      </c>
      <c r="AG118" s="24">
        <v>7.9166666666666663E-2</v>
      </c>
      <c r="AH118" s="229">
        <v>480</v>
      </c>
      <c r="AI118" s="229">
        <v>560</v>
      </c>
      <c r="AJ118" s="24">
        <v>0.3282051282051282</v>
      </c>
      <c r="AK118" s="24">
        <v>6.5641025641025641E-2</v>
      </c>
      <c r="AL118" s="228">
        <v>281</v>
      </c>
      <c r="AM118" s="229">
        <v>630</v>
      </c>
      <c r="AN118" s="24">
        <v>6.7796610169491525E-2</v>
      </c>
      <c r="AO118" s="229">
        <v>550</v>
      </c>
      <c r="AP118" s="229">
        <v>700</v>
      </c>
      <c r="AQ118" s="24">
        <v>0.35483870967741937</v>
      </c>
      <c r="AR118" s="24">
        <v>7.0967741935483872E-2</v>
      </c>
      <c r="AS118" s="46" t="s">
        <v>339</v>
      </c>
    </row>
    <row r="119" spans="1:45" ht="10" x14ac:dyDescent="0.2">
      <c r="B119" s="6" t="s">
        <v>251</v>
      </c>
      <c r="C119" s="228">
        <v>16</v>
      </c>
      <c r="D119" s="229">
        <v>330</v>
      </c>
      <c r="E119" s="24">
        <v>0.1</v>
      </c>
      <c r="F119" s="229">
        <v>328</v>
      </c>
      <c r="G119" s="229">
        <v>365</v>
      </c>
      <c r="H119" s="24">
        <v>0.2</v>
      </c>
      <c r="I119" s="24">
        <v>0.04</v>
      </c>
      <c r="J119" s="228">
        <v>130</v>
      </c>
      <c r="K119" s="229">
        <v>430</v>
      </c>
      <c r="L119" s="24">
        <v>9.4147582697201013E-2</v>
      </c>
      <c r="M119" s="229">
        <v>395</v>
      </c>
      <c r="N119" s="229">
        <v>460</v>
      </c>
      <c r="O119" s="24">
        <v>0.34375</v>
      </c>
      <c r="P119" s="24">
        <v>6.8750000000000006E-2</v>
      </c>
      <c r="Q119" s="228">
        <v>78</v>
      </c>
      <c r="R119" s="229">
        <v>513</v>
      </c>
      <c r="S119" s="24">
        <v>6.8750000000000006E-2</v>
      </c>
      <c r="T119" s="229">
        <v>480</v>
      </c>
      <c r="U119" s="229">
        <v>550</v>
      </c>
      <c r="V119" s="24">
        <v>0.35</v>
      </c>
      <c r="W119" s="24">
        <v>6.9999999999999993E-2</v>
      </c>
      <c r="X119" s="228">
        <v>32</v>
      </c>
      <c r="Y119" s="229">
        <v>450</v>
      </c>
      <c r="Z119" s="24">
        <v>7.1428571428571425E-2</v>
      </c>
      <c r="AA119" s="229">
        <v>428</v>
      </c>
      <c r="AB119" s="229">
        <v>500</v>
      </c>
      <c r="AC119" s="24">
        <v>0.34328358208955223</v>
      </c>
      <c r="AD119" s="24">
        <v>6.8656716417910449E-2</v>
      </c>
      <c r="AE119" s="228">
        <v>265</v>
      </c>
      <c r="AF119" s="229">
        <v>530</v>
      </c>
      <c r="AG119" s="24">
        <v>1.9230769230769232E-2</v>
      </c>
      <c r="AH119" s="229">
        <v>480</v>
      </c>
      <c r="AI119" s="229">
        <v>600</v>
      </c>
      <c r="AJ119" s="24">
        <v>0.35897435897435898</v>
      </c>
      <c r="AK119" s="24">
        <v>7.179487179487179E-2</v>
      </c>
      <c r="AL119" s="228">
        <v>107</v>
      </c>
      <c r="AM119" s="229">
        <v>675</v>
      </c>
      <c r="AN119" s="24">
        <v>0.125</v>
      </c>
      <c r="AO119" s="229">
        <v>620</v>
      </c>
      <c r="AP119" s="229">
        <v>790</v>
      </c>
      <c r="AQ119" s="24">
        <v>0.35</v>
      </c>
      <c r="AR119" s="24">
        <v>6.9999999999999993E-2</v>
      </c>
      <c r="AS119" s="46" t="s">
        <v>339</v>
      </c>
    </row>
    <row r="120" spans="1:45" ht="10" x14ac:dyDescent="0.2">
      <c r="B120" s="6" t="s">
        <v>252</v>
      </c>
      <c r="C120" s="228">
        <v>19</v>
      </c>
      <c r="D120" s="229">
        <v>400</v>
      </c>
      <c r="E120" s="24">
        <v>0.17647058823529413</v>
      </c>
      <c r="F120" s="229">
        <v>330</v>
      </c>
      <c r="G120" s="229">
        <v>450</v>
      </c>
      <c r="H120" s="24">
        <v>0.43884892086330934</v>
      </c>
      <c r="I120" s="24">
        <v>8.7769784172661874E-2</v>
      </c>
      <c r="J120" s="228">
        <v>210</v>
      </c>
      <c r="K120" s="229">
        <v>495</v>
      </c>
      <c r="L120" s="24">
        <v>7.6086956521739135E-2</v>
      </c>
      <c r="M120" s="229">
        <v>450</v>
      </c>
      <c r="N120" s="229">
        <v>530</v>
      </c>
      <c r="O120" s="24">
        <v>0.32</v>
      </c>
      <c r="P120" s="24">
        <v>6.4000000000000001E-2</v>
      </c>
      <c r="Q120" s="228">
        <v>106</v>
      </c>
      <c r="R120" s="229">
        <v>600</v>
      </c>
      <c r="S120" s="24">
        <v>3.4482758620689655E-2</v>
      </c>
      <c r="T120" s="229">
        <v>560</v>
      </c>
      <c r="U120" s="229">
        <v>680</v>
      </c>
      <c r="V120" s="24">
        <v>0.30434782608695654</v>
      </c>
      <c r="W120" s="24">
        <v>6.0869565217391307E-2</v>
      </c>
      <c r="X120" s="228">
        <v>26</v>
      </c>
      <c r="Y120" s="229">
        <v>550</v>
      </c>
      <c r="Z120" s="24">
        <v>0.10887096774193548</v>
      </c>
      <c r="AA120" s="229">
        <v>500</v>
      </c>
      <c r="AB120" s="229">
        <v>585</v>
      </c>
      <c r="AC120" s="24">
        <v>0.3253012048192771</v>
      </c>
      <c r="AD120" s="24">
        <v>6.5060240963855417E-2</v>
      </c>
      <c r="AE120" s="228">
        <v>355</v>
      </c>
      <c r="AF120" s="229">
        <v>630</v>
      </c>
      <c r="AG120" s="24">
        <v>0.05</v>
      </c>
      <c r="AH120" s="229">
        <v>550</v>
      </c>
      <c r="AI120" s="229">
        <v>725</v>
      </c>
      <c r="AJ120" s="24">
        <v>0.2857142857142857</v>
      </c>
      <c r="AK120" s="24">
        <v>5.7142857142857141E-2</v>
      </c>
      <c r="AL120" s="228">
        <v>227</v>
      </c>
      <c r="AM120" s="229">
        <v>860</v>
      </c>
      <c r="AN120" s="24">
        <v>7.4999999999999997E-2</v>
      </c>
      <c r="AO120" s="229">
        <v>715</v>
      </c>
      <c r="AP120" s="229">
        <v>1000</v>
      </c>
      <c r="AQ120" s="24">
        <v>0.4098360655737705</v>
      </c>
      <c r="AR120" s="24">
        <v>8.1967213114754106E-2</v>
      </c>
      <c r="AS120" s="46" t="s">
        <v>339</v>
      </c>
    </row>
    <row r="121" spans="1:45" ht="10" x14ac:dyDescent="0.2">
      <c r="B121" s="6" t="s">
        <v>253</v>
      </c>
      <c r="C121" s="228">
        <v>56</v>
      </c>
      <c r="D121" s="229">
        <v>335</v>
      </c>
      <c r="E121" s="24">
        <v>0.11666666666666667</v>
      </c>
      <c r="F121" s="229">
        <v>320</v>
      </c>
      <c r="G121" s="229">
        <v>380</v>
      </c>
      <c r="H121" s="24">
        <v>0.34</v>
      </c>
      <c r="I121" s="24">
        <v>6.8000000000000005E-2</v>
      </c>
      <c r="J121" s="228">
        <v>214</v>
      </c>
      <c r="K121" s="229">
        <v>425</v>
      </c>
      <c r="L121" s="24">
        <v>0.11842105263157894</v>
      </c>
      <c r="M121" s="229">
        <v>395</v>
      </c>
      <c r="N121" s="229">
        <v>450</v>
      </c>
      <c r="O121" s="24">
        <v>0.2878787878787879</v>
      </c>
      <c r="P121" s="24">
        <v>5.7575757575757579E-2</v>
      </c>
      <c r="Q121" s="228">
        <v>162</v>
      </c>
      <c r="R121" s="229">
        <v>495</v>
      </c>
      <c r="S121" s="24">
        <v>0.1</v>
      </c>
      <c r="T121" s="229">
        <v>460</v>
      </c>
      <c r="U121" s="229">
        <v>550</v>
      </c>
      <c r="V121" s="24">
        <v>0.32</v>
      </c>
      <c r="W121" s="24">
        <v>6.4000000000000001E-2</v>
      </c>
      <c r="X121" s="228">
        <v>37</v>
      </c>
      <c r="Y121" s="229">
        <v>450</v>
      </c>
      <c r="Z121" s="24">
        <v>0.125</v>
      </c>
      <c r="AA121" s="229">
        <v>420</v>
      </c>
      <c r="AB121" s="229">
        <v>490</v>
      </c>
      <c r="AC121" s="24">
        <v>0.36363636363636365</v>
      </c>
      <c r="AD121" s="24">
        <v>7.2727272727272724E-2</v>
      </c>
      <c r="AE121" s="228">
        <v>512</v>
      </c>
      <c r="AF121" s="229">
        <v>500</v>
      </c>
      <c r="AG121" s="24">
        <v>0.1111111111111111</v>
      </c>
      <c r="AH121" s="229">
        <v>450</v>
      </c>
      <c r="AI121" s="229">
        <v>550</v>
      </c>
      <c r="AJ121" s="24">
        <v>0.33333333333333331</v>
      </c>
      <c r="AK121" s="24">
        <v>6.6666666666666666E-2</v>
      </c>
      <c r="AL121" s="228">
        <v>201</v>
      </c>
      <c r="AM121" s="229">
        <v>600</v>
      </c>
      <c r="AN121" s="24">
        <v>9.0909090909090912E-2</v>
      </c>
      <c r="AO121" s="229">
        <v>550</v>
      </c>
      <c r="AP121" s="229">
        <v>675</v>
      </c>
      <c r="AQ121" s="24">
        <v>0.30434782608695654</v>
      </c>
      <c r="AR121" s="24">
        <v>6.0869565217391307E-2</v>
      </c>
      <c r="AS121" s="46" t="s">
        <v>339</v>
      </c>
    </row>
    <row r="122" spans="1:45" s="23" customFormat="1" ht="10.5" x14ac:dyDescent="0.25">
      <c r="B122" s="23" t="s">
        <v>37</v>
      </c>
      <c r="C122" s="230">
        <v>287</v>
      </c>
      <c r="D122" s="231">
        <v>330</v>
      </c>
      <c r="E122" s="194">
        <v>0.1</v>
      </c>
      <c r="F122" s="231">
        <v>300</v>
      </c>
      <c r="G122" s="231">
        <v>375</v>
      </c>
      <c r="H122" s="194">
        <v>0.32</v>
      </c>
      <c r="I122" s="194">
        <v>6.4000000000000001E-2</v>
      </c>
      <c r="J122" s="230">
        <v>1220</v>
      </c>
      <c r="K122" s="231">
        <v>440</v>
      </c>
      <c r="L122" s="194">
        <v>0.1</v>
      </c>
      <c r="M122" s="231">
        <v>400</v>
      </c>
      <c r="N122" s="231">
        <v>480</v>
      </c>
      <c r="O122" s="194">
        <v>0.33333333333333331</v>
      </c>
      <c r="P122" s="194">
        <v>6.6666666666666666E-2</v>
      </c>
      <c r="Q122" s="230">
        <v>724</v>
      </c>
      <c r="R122" s="231">
        <v>540</v>
      </c>
      <c r="S122" s="194">
        <v>9.0909090909090912E-2</v>
      </c>
      <c r="T122" s="231">
        <v>480</v>
      </c>
      <c r="U122" s="231">
        <v>595</v>
      </c>
      <c r="V122" s="194">
        <v>0.36708860759493672</v>
      </c>
      <c r="W122" s="194">
        <v>7.3417721518987344E-2</v>
      </c>
      <c r="X122" s="230">
        <v>331</v>
      </c>
      <c r="Y122" s="231">
        <v>450</v>
      </c>
      <c r="Z122" s="194">
        <v>5.8823529411764705E-2</v>
      </c>
      <c r="AA122" s="231">
        <v>420</v>
      </c>
      <c r="AB122" s="231">
        <v>495</v>
      </c>
      <c r="AC122" s="194">
        <v>0.36363636363636365</v>
      </c>
      <c r="AD122" s="194">
        <v>7.2727272727272724E-2</v>
      </c>
      <c r="AE122" s="230">
        <v>2500</v>
      </c>
      <c r="AF122" s="231">
        <v>525</v>
      </c>
      <c r="AG122" s="194">
        <v>6.0606060606060608E-2</v>
      </c>
      <c r="AH122" s="231">
        <v>480</v>
      </c>
      <c r="AI122" s="231">
        <v>600</v>
      </c>
      <c r="AJ122" s="194">
        <v>0.34615384615384615</v>
      </c>
      <c r="AK122" s="194">
        <v>6.9230769230769235E-2</v>
      </c>
      <c r="AL122" s="230">
        <v>1124</v>
      </c>
      <c r="AM122" s="231">
        <v>675</v>
      </c>
      <c r="AN122" s="194">
        <v>3.8461538461538464E-2</v>
      </c>
      <c r="AO122" s="231">
        <v>590</v>
      </c>
      <c r="AP122" s="231">
        <v>799</v>
      </c>
      <c r="AQ122" s="194">
        <v>0.36363636363636365</v>
      </c>
      <c r="AR122" s="194">
        <v>7.2727272727272724E-2</v>
      </c>
    </row>
    <row r="123" spans="1:45" ht="10" x14ac:dyDescent="0.2">
      <c r="A123" s="6" t="s">
        <v>254</v>
      </c>
      <c r="B123" s="6" t="s">
        <v>255</v>
      </c>
      <c r="C123" s="228">
        <v>105</v>
      </c>
      <c r="D123" s="229">
        <v>310</v>
      </c>
      <c r="E123" s="24">
        <v>3.3333333333333333E-2</v>
      </c>
      <c r="F123" s="229">
        <v>280</v>
      </c>
      <c r="G123" s="229">
        <v>365</v>
      </c>
      <c r="H123" s="24">
        <v>0.24</v>
      </c>
      <c r="I123" s="24">
        <v>4.8000000000000001E-2</v>
      </c>
      <c r="J123" s="228">
        <v>332</v>
      </c>
      <c r="K123" s="229">
        <v>410</v>
      </c>
      <c r="L123" s="24">
        <v>6.4935064935064929E-2</v>
      </c>
      <c r="M123" s="229">
        <v>390</v>
      </c>
      <c r="N123" s="229">
        <v>440</v>
      </c>
      <c r="O123" s="24">
        <v>0.30158730158730157</v>
      </c>
      <c r="P123" s="24">
        <v>6.0317460317460311E-2</v>
      </c>
      <c r="Q123" s="228">
        <v>120</v>
      </c>
      <c r="R123" s="229">
        <v>485</v>
      </c>
      <c r="S123" s="24">
        <v>5.434782608695652E-2</v>
      </c>
      <c r="T123" s="229">
        <v>450</v>
      </c>
      <c r="U123" s="229">
        <v>535</v>
      </c>
      <c r="V123" s="24">
        <v>0.27631578947368424</v>
      </c>
      <c r="W123" s="24">
        <v>5.5263157894736847E-2</v>
      </c>
      <c r="X123" s="228">
        <v>75</v>
      </c>
      <c r="Y123" s="229">
        <v>425</v>
      </c>
      <c r="Z123" s="24">
        <v>6.25E-2</v>
      </c>
      <c r="AA123" s="229">
        <v>395</v>
      </c>
      <c r="AB123" s="229">
        <v>450</v>
      </c>
      <c r="AC123" s="24">
        <v>0.25</v>
      </c>
      <c r="AD123" s="24">
        <v>0.05</v>
      </c>
      <c r="AE123" s="228">
        <v>631</v>
      </c>
      <c r="AF123" s="229">
        <v>470</v>
      </c>
      <c r="AG123" s="24">
        <v>2.1739130434782608E-2</v>
      </c>
      <c r="AH123" s="229">
        <v>450</v>
      </c>
      <c r="AI123" s="229">
        <v>500</v>
      </c>
      <c r="AJ123" s="24">
        <v>0.23684210526315788</v>
      </c>
      <c r="AK123" s="24">
        <v>4.7368421052631574E-2</v>
      </c>
      <c r="AL123" s="228">
        <v>478</v>
      </c>
      <c r="AM123" s="229">
        <v>530</v>
      </c>
      <c r="AN123" s="24">
        <v>1.9230769230769232E-2</v>
      </c>
      <c r="AO123" s="229">
        <v>500</v>
      </c>
      <c r="AP123" s="229">
        <v>600</v>
      </c>
      <c r="AQ123" s="24">
        <v>0.20454545454545456</v>
      </c>
      <c r="AR123" s="24">
        <v>4.0909090909090909E-2</v>
      </c>
      <c r="AS123" s="46" t="s">
        <v>338</v>
      </c>
    </row>
    <row r="124" spans="1:45" ht="10" x14ac:dyDescent="0.2">
      <c r="B124" s="6" t="s">
        <v>256</v>
      </c>
      <c r="C124" s="228">
        <v>34</v>
      </c>
      <c r="D124" s="229">
        <v>300</v>
      </c>
      <c r="E124" s="24">
        <v>7.9136690647482008E-2</v>
      </c>
      <c r="F124" s="229">
        <v>280</v>
      </c>
      <c r="G124" s="229">
        <v>300</v>
      </c>
      <c r="H124" s="24">
        <v>0.42857142857142855</v>
      </c>
      <c r="I124" s="24">
        <v>8.5714285714285715E-2</v>
      </c>
      <c r="J124" s="228">
        <v>78</v>
      </c>
      <c r="K124" s="229">
        <v>350</v>
      </c>
      <c r="L124" s="24">
        <v>7.6923076923076927E-2</v>
      </c>
      <c r="M124" s="229">
        <v>330</v>
      </c>
      <c r="N124" s="229">
        <v>380</v>
      </c>
      <c r="O124" s="24">
        <v>0.27272727272727271</v>
      </c>
      <c r="P124" s="24">
        <v>5.4545454545454543E-2</v>
      </c>
      <c r="Q124" s="228">
        <v>47</v>
      </c>
      <c r="R124" s="229">
        <v>430</v>
      </c>
      <c r="S124" s="24">
        <v>0.13157894736842105</v>
      </c>
      <c r="T124" s="229">
        <v>390</v>
      </c>
      <c r="U124" s="229">
        <v>450</v>
      </c>
      <c r="V124" s="24">
        <v>0.41914191419141916</v>
      </c>
      <c r="W124" s="24">
        <v>8.3828382838283838E-2</v>
      </c>
      <c r="X124" s="228">
        <v>115</v>
      </c>
      <c r="Y124" s="229">
        <v>350</v>
      </c>
      <c r="Z124" s="24">
        <v>6.0606060606060608E-2</v>
      </c>
      <c r="AA124" s="229">
        <v>330</v>
      </c>
      <c r="AB124" s="229">
        <v>370</v>
      </c>
      <c r="AC124" s="24">
        <v>0.34615384615384615</v>
      </c>
      <c r="AD124" s="24">
        <v>6.9230769230769235E-2</v>
      </c>
      <c r="AE124" s="228">
        <v>439</v>
      </c>
      <c r="AF124" s="229">
        <v>385</v>
      </c>
      <c r="AG124" s="24">
        <v>6.9444444444444448E-2</v>
      </c>
      <c r="AH124" s="229">
        <v>350</v>
      </c>
      <c r="AI124" s="229">
        <v>420</v>
      </c>
      <c r="AJ124" s="24">
        <v>0.32758620689655171</v>
      </c>
      <c r="AK124" s="24">
        <v>6.5517241379310337E-2</v>
      </c>
      <c r="AL124" s="228">
        <v>61</v>
      </c>
      <c r="AM124" s="229">
        <v>500</v>
      </c>
      <c r="AN124" s="24">
        <v>0.19047619047619047</v>
      </c>
      <c r="AO124" s="229">
        <v>450</v>
      </c>
      <c r="AP124" s="229">
        <v>530</v>
      </c>
      <c r="AQ124" s="24">
        <v>0.36986301369863012</v>
      </c>
      <c r="AR124" s="24">
        <v>7.3972602739726029E-2</v>
      </c>
      <c r="AS124" s="46" t="s">
        <v>338</v>
      </c>
    </row>
    <row r="125" spans="1:45" ht="10" x14ac:dyDescent="0.2">
      <c r="B125" s="6" t="s">
        <v>365</v>
      </c>
      <c r="C125" s="228">
        <v>169</v>
      </c>
      <c r="D125" s="229">
        <v>350</v>
      </c>
      <c r="E125" s="24">
        <v>6.0606060606060608E-2</v>
      </c>
      <c r="F125" s="229">
        <v>300</v>
      </c>
      <c r="G125" s="229">
        <v>440</v>
      </c>
      <c r="H125" s="24">
        <v>0.29629629629629628</v>
      </c>
      <c r="I125" s="24">
        <v>5.9259259259259255E-2</v>
      </c>
      <c r="J125" s="228">
        <v>311</v>
      </c>
      <c r="K125" s="229">
        <v>440</v>
      </c>
      <c r="L125" s="24">
        <v>0.1</v>
      </c>
      <c r="M125" s="229">
        <v>380</v>
      </c>
      <c r="N125" s="229">
        <v>565</v>
      </c>
      <c r="O125" s="24">
        <v>0.375</v>
      </c>
      <c r="P125" s="24">
        <v>7.4999999999999997E-2</v>
      </c>
      <c r="Q125" s="228">
        <v>92</v>
      </c>
      <c r="R125" s="229">
        <v>488</v>
      </c>
      <c r="S125" s="24">
        <v>3.8297872340425532E-2</v>
      </c>
      <c r="T125" s="229">
        <v>450</v>
      </c>
      <c r="U125" s="229">
        <v>651</v>
      </c>
      <c r="V125" s="24">
        <v>0.31891891891891894</v>
      </c>
      <c r="W125" s="24">
        <v>6.3783783783783785E-2</v>
      </c>
      <c r="X125" s="228">
        <v>95</v>
      </c>
      <c r="Y125" s="229">
        <v>420</v>
      </c>
      <c r="Z125" s="24">
        <v>2.4390243902439025E-2</v>
      </c>
      <c r="AA125" s="229">
        <v>390</v>
      </c>
      <c r="AB125" s="229">
        <v>450</v>
      </c>
      <c r="AC125" s="24">
        <v>0.3125</v>
      </c>
      <c r="AD125" s="24">
        <v>6.25E-2</v>
      </c>
      <c r="AE125" s="228">
        <v>373</v>
      </c>
      <c r="AF125" s="229">
        <v>450</v>
      </c>
      <c r="AG125" s="24">
        <v>2.2727272727272728E-2</v>
      </c>
      <c r="AH125" s="229">
        <v>420</v>
      </c>
      <c r="AI125" s="229">
        <v>490</v>
      </c>
      <c r="AJ125" s="24">
        <v>0.2857142857142857</v>
      </c>
      <c r="AK125" s="24">
        <v>5.7142857142857141E-2</v>
      </c>
      <c r="AL125" s="228">
        <v>67</v>
      </c>
      <c r="AM125" s="229">
        <v>540</v>
      </c>
      <c r="AN125" s="24">
        <v>0</v>
      </c>
      <c r="AO125" s="229">
        <v>490</v>
      </c>
      <c r="AP125" s="229">
        <v>580</v>
      </c>
      <c r="AQ125" s="24">
        <v>0.2</v>
      </c>
      <c r="AR125" s="24">
        <v>0.04</v>
      </c>
      <c r="AS125" s="46" t="s">
        <v>338</v>
      </c>
    </row>
    <row r="126" spans="1:45" ht="10" x14ac:dyDescent="0.2">
      <c r="B126" s="6" t="s">
        <v>257</v>
      </c>
      <c r="C126" s="228">
        <v>132</v>
      </c>
      <c r="D126" s="229">
        <v>305</v>
      </c>
      <c r="E126" s="24">
        <v>3.3898305084745763E-2</v>
      </c>
      <c r="F126" s="229">
        <v>283</v>
      </c>
      <c r="G126" s="229">
        <v>340</v>
      </c>
      <c r="H126" s="24">
        <v>0.38636363636363635</v>
      </c>
      <c r="I126" s="24">
        <v>7.7272727272727271E-2</v>
      </c>
      <c r="J126" s="228">
        <v>128</v>
      </c>
      <c r="K126" s="229">
        <v>390</v>
      </c>
      <c r="L126" s="24">
        <v>2.6315789473684209E-2</v>
      </c>
      <c r="M126" s="229">
        <v>353</v>
      </c>
      <c r="N126" s="229">
        <v>435</v>
      </c>
      <c r="O126" s="24">
        <v>0.3</v>
      </c>
      <c r="P126" s="24">
        <v>0.06</v>
      </c>
      <c r="Q126" s="228">
        <v>34</v>
      </c>
      <c r="R126" s="229">
        <v>515</v>
      </c>
      <c r="S126" s="24">
        <v>0.03</v>
      </c>
      <c r="T126" s="229">
        <v>450</v>
      </c>
      <c r="U126" s="229">
        <v>600</v>
      </c>
      <c r="V126" s="24">
        <v>0.32051282051282054</v>
      </c>
      <c r="W126" s="24">
        <v>6.4102564102564111E-2</v>
      </c>
      <c r="X126" s="228">
        <v>62</v>
      </c>
      <c r="Y126" s="229">
        <v>430</v>
      </c>
      <c r="Z126" s="24">
        <v>2.3809523809523808E-2</v>
      </c>
      <c r="AA126" s="229">
        <v>400</v>
      </c>
      <c r="AB126" s="229">
        <v>480</v>
      </c>
      <c r="AC126" s="24">
        <v>0.26470588235294118</v>
      </c>
      <c r="AD126" s="24">
        <v>5.2941176470588235E-2</v>
      </c>
      <c r="AE126" s="228">
        <v>223</v>
      </c>
      <c r="AF126" s="229">
        <v>500</v>
      </c>
      <c r="AG126" s="24">
        <v>4.1666666666666664E-2</v>
      </c>
      <c r="AH126" s="229">
        <v>450</v>
      </c>
      <c r="AI126" s="229">
        <v>570</v>
      </c>
      <c r="AJ126" s="24">
        <v>0.30548302872062666</v>
      </c>
      <c r="AK126" s="24">
        <v>6.1096605744125329E-2</v>
      </c>
      <c r="AL126" s="228">
        <v>69</v>
      </c>
      <c r="AM126" s="229">
        <v>620</v>
      </c>
      <c r="AN126" s="24">
        <v>5.0847457627118647E-2</v>
      </c>
      <c r="AO126" s="229">
        <v>550</v>
      </c>
      <c r="AP126" s="229">
        <v>680</v>
      </c>
      <c r="AQ126" s="24">
        <v>0.18095238095238095</v>
      </c>
      <c r="AR126" s="24">
        <v>3.619047619047619E-2</v>
      </c>
      <c r="AS126" s="46" t="s">
        <v>338</v>
      </c>
    </row>
    <row r="127" spans="1:45" ht="10" x14ac:dyDescent="0.2">
      <c r="B127" s="6" t="s">
        <v>258</v>
      </c>
      <c r="C127" s="228" t="s">
        <v>41</v>
      </c>
      <c r="D127" s="229" t="s">
        <v>41</v>
      </c>
      <c r="E127" s="24" t="s">
        <v>41</v>
      </c>
      <c r="F127" s="229" t="s">
        <v>41</v>
      </c>
      <c r="G127" s="229" t="s">
        <v>41</v>
      </c>
      <c r="H127" s="24" t="s">
        <v>41</v>
      </c>
      <c r="I127" s="24" t="s">
        <v>41</v>
      </c>
      <c r="J127" s="228">
        <v>39</v>
      </c>
      <c r="K127" s="229">
        <v>380</v>
      </c>
      <c r="L127" s="24">
        <v>5.5555555555555552E-2</v>
      </c>
      <c r="M127" s="229">
        <v>350</v>
      </c>
      <c r="N127" s="229">
        <v>410</v>
      </c>
      <c r="O127" s="24">
        <v>0.28813559322033899</v>
      </c>
      <c r="P127" s="24">
        <v>5.7627118644067797E-2</v>
      </c>
      <c r="Q127" s="228">
        <v>36</v>
      </c>
      <c r="R127" s="229">
        <v>440</v>
      </c>
      <c r="S127" s="24">
        <v>4.7619047619047616E-2</v>
      </c>
      <c r="T127" s="229">
        <v>430</v>
      </c>
      <c r="U127" s="229">
        <v>460</v>
      </c>
      <c r="V127" s="24">
        <v>0.23943661971830985</v>
      </c>
      <c r="W127" s="24">
        <v>4.788732394366197E-2</v>
      </c>
      <c r="X127" s="228">
        <v>12</v>
      </c>
      <c r="Y127" s="229">
        <v>395</v>
      </c>
      <c r="Z127" s="24">
        <v>9.7222222222222224E-2</v>
      </c>
      <c r="AA127" s="229">
        <v>380</v>
      </c>
      <c r="AB127" s="229">
        <v>420</v>
      </c>
      <c r="AC127" s="24">
        <v>0.27419354838709675</v>
      </c>
      <c r="AD127" s="24">
        <v>5.4838709677419349E-2</v>
      </c>
      <c r="AE127" s="228">
        <v>151</v>
      </c>
      <c r="AF127" s="229">
        <v>480</v>
      </c>
      <c r="AG127" s="24">
        <v>6.6666666666666666E-2</v>
      </c>
      <c r="AH127" s="229">
        <v>450</v>
      </c>
      <c r="AI127" s="229">
        <v>510</v>
      </c>
      <c r="AJ127" s="24">
        <v>0.26315789473684209</v>
      </c>
      <c r="AK127" s="24">
        <v>5.2631578947368418E-2</v>
      </c>
      <c r="AL127" s="228">
        <v>244</v>
      </c>
      <c r="AM127" s="229">
        <v>550</v>
      </c>
      <c r="AN127" s="24">
        <v>3.7735849056603772E-2</v>
      </c>
      <c r="AO127" s="229">
        <v>538</v>
      </c>
      <c r="AP127" s="229">
        <v>590</v>
      </c>
      <c r="AQ127" s="24">
        <v>0.22222222222222221</v>
      </c>
      <c r="AR127" s="24">
        <v>4.4444444444444439E-2</v>
      </c>
      <c r="AS127" s="46" t="s">
        <v>338</v>
      </c>
    </row>
    <row r="128" spans="1:45" ht="10" x14ac:dyDescent="0.2">
      <c r="B128" s="6" t="s">
        <v>259</v>
      </c>
      <c r="C128" s="228">
        <v>43</v>
      </c>
      <c r="D128" s="229">
        <v>320</v>
      </c>
      <c r="E128" s="24">
        <v>0.12280701754385964</v>
      </c>
      <c r="F128" s="229">
        <v>300</v>
      </c>
      <c r="G128" s="229">
        <v>333</v>
      </c>
      <c r="H128" s="24">
        <v>0.42222222222222222</v>
      </c>
      <c r="I128" s="24">
        <v>8.4444444444444447E-2</v>
      </c>
      <c r="J128" s="228">
        <v>83</v>
      </c>
      <c r="K128" s="229">
        <v>420</v>
      </c>
      <c r="L128" s="24">
        <v>6.3291139240506333E-2</v>
      </c>
      <c r="M128" s="229">
        <v>390</v>
      </c>
      <c r="N128" s="229">
        <v>450</v>
      </c>
      <c r="O128" s="24">
        <v>0.3125</v>
      </c>
      <c r="P128" s="24">
        <v>6.25E-2</v>
      </c>
      <c r="Q128" s="228">
        <v>30</v>
      </c>
      <c r="R128" s="229">
        <v>598</v>
      </c>
      <c r="S128" s="24">
        <v>1.3559322033898305E-2</v>
      </c>
      <c r="T128" s="229">
        <v>575</v>
      </c>
      <c r="U128" s="229">
        <v>630</v>
      </c>
      <c r="V128" s="24">
        <v>0.2723404255319149</v>
      </c>
      <c r="W128" s="24">
        <v>5.4468085106382978E-2</v>
      </c>
      <c r="X128" s="228">
        <v>32</v>
      </c>
      <c r="Y128" s="229">
        <v>470</v>
      </c>
      <c r="Z128" s="24">
        <v>9.3023255813953487E-2</v>
      </c>
      <c r="AA128" s="229">
        <v>423</v>
      </c>
      <c r="AB128" s="229">
        <v>498</v>
      </c>
      <c r="AC128" s="24">
        <v>0.34285714285714286</v>
      </c>
      <c r="AD128" s="24">
        <v>6.8571428571428575E-2</v>
      </c>
      <c r="AE128" s="228">
        <v>93</v>
      </c>
      <c r="AF128" s="229">
        <v>520</v>
      </c>
      <c r="AG128" s="24">
        <v>0.04</v>
      </c>
      <c r="AH128" s="229">
        <v>470</v>
      </c>
      <c r="AI128" s="229">
        <v>590</v>
      </c>
      <c r="AJ128" s="24">
        <v>0.26829268292682928</v>
      </c>
      <c r="AK128" s="24">
        <v>5.365853658536586E-2</v>
      </c>
      <c r="AL128" s="228">
        <v>45</v>
      </c>
      <c r="AM128" s="229">
        <v>700</v>
      </c>
      <c r="AN128" s="24">
        <v>7.6923076923076927E-2</v>
      </c>
      <c r="AO128" s="229">
        <v>620</v>
      </c>
      <c r="AP128" s="229">
        <v>770</v>
      </c>
      <c r="AQ128" s="24">
        <v>0.32075471698113206</v>
      </c>
      <c r="AR128" s="24">
        <v>6.4150943396226415E-2</v>
      </c>
      <c r="AS128" s="46" t="s">
        <v>338</v>
      </c>
    </row>
    <row r="129" spans="1:45" ht="10" x14ac:dyDescent="0.2">
      <c r="B129" s="6" t="s">
        <v>260</v>
      </c>
      <c r="C129" s="228">
        <v>29</v>
      </c>
      <c r="D129" s="229">
        <v>310</v>
      </c>
      <c r="E129" s="24">
        <v>0.14814814814814814</v>
      </c>
      <c r="F129" s="229">
        <v>300</v>
      </c>
      <c r="G129" s="229">
        <v>320</v>
      </c>
      <c r="H129" s="24">
        <v>0.51219512195121952</v>
      </c>
      <c r="I129" s="24">
        <v>0.10243902439024391</v>
      </c>
      <c r="J129" s="228">
        <v>105</v>
      </c>
      <c r="K129" s="229">
        <v>400</v>
      </c>
      <c r="L129" s="24">
        <v>5.2631578947368418E-2</v>
      </c>
      <c r="M129" s="229">
        <v>380</v>
      </c>
      <c r="N129" s="229">
        <v>430</v>
      </c>
      <c r="O129" s="24">
        <v>0.33333333333333331</v>
      </c>
      <c r="P129" s="24">
        <v>6.6666666666666666E-2</v>
      </c>
      <c r="Q129" s="228">
        <v>73</v>
      </c>
      <c r="R129" s="229">
        <v>480</v>
      </c>
      <c r="S129" s="24">
        <v>6.6666666666666666E-2</v>
      </c>
      <c r="T129" s="229">
        <v>440</v>
      </c>
      <c r="U129" s="229">
        <v>520</v>
      </c>
      <c r="V129" s="24">
        <v>0.26315789473684209</v>
      </c>
      <c r="W129" s="24">
        <v>5.2631578947368418E-2</v>
      </c>
      <c r="X129" s="228">
        <v>55</v>
      </c>
      <c r="Y129" s="229">
        <v>415</v>
      </c>
      <c r="Z129" s="24">
        <v>6.4102564102564097E-2</v>
      </c>
      <c r="AA129" s="229">
        <v>370</v>
      </c>
      <c r="AB129" s="229">
        <v>440</v>
      </c>
      <c r="AC129" s="24">
        <v>0.296875</v>
      </c>
      <c r="AD129" s="24">
        <v>5.9374999999999997E-2</v>
      </c>
      <c r="AE129" s="228">
        <v>294</v>
      </c>
      <c r="AF129" s="229">
        <v>450</v>
      </c>
      <c r="AG129" s="24">
        <v>3.4482758620689655E-2</v>
      </c>
      <c r="AH129" s="229">
        <v>420</v>
      </c>
      <c r="AI129" s="229">
        <v>485</v>
      </c>
      <c r="AJ129" s="24">
        <v>0.2857142857142857</v>
      </c>
      <c r="AK129" s="24">
        <v>5.7142857142857141E-2</v>
      </c>
      <c r="AL129" s="228">
        <v>84</v>
      </c>
      <c r="AM129" s="229">
        <v>550</v>
      </c>
      <c r="AN129" s="24">
        <v>0.1</v>
      </c>
      <c r="AO129" s="229">
        <v>493</v>
      </c>
      <c r="AP129" s="229">
        <v>625</v>
      </c>
      <c r="AQ129" s="24">
        <v>0.25</v>
      </c>
      <c r="AR129" s="24">
        <v>0.05</v>
      </c>
      <c r="AS129" s="46" t="s">
        <v>338</v>
      </c>
    </row>
    <row r="130" spans="1:45" s="23" customFormat="1" ht="10.5" x14ac:dyDescent="0.25">
      <c r="B130" s="23" t="s">
        <v>37</v>
      </c>
      <c r="C130" s="230">
        <v>518</v>
      </c>
      <c r="D130" s="231">
        <v>320</v>
      </c>
      <c r="E130" s="194">
        <v>8.4745762711864403E-2</v>
      </c>
      <c r="F130" s="231">
        <v>290</v>
      </c>
      <c r="G130" s="231">
        <v>360</v>
      </c>
      <c r="H130" s="194">
        <v>0.42222222222222222</v>
      </c>
      <c r="I130" s="194">
        <v>8.4444444444444447E-2</v>
      </c>
      <c r="J130" s="230">
        <v>1076</v>
      </c>
      <c r="K130" s="231">
        <v>410</v>
      </c>
      <c r="L130" s="194">
        <v>7.8947368421052627E-2</v>
      </c>
      <c r="M130" s="231">
        <v>380</v>
      </c>
      <c r="N130" s="231">
        <v>450</v>
      </c>
      <c r="O130" s="194">
        <v>0.32258064516129031</v>
      </c>
      <c r="P130" s="194">
        <v>6.4516129032258063E-2</v>
      </c>
      <c r="Q130" s="230">
        <v>432</v>
      </c>
      <c r="R130" s="231">
        <v>480</v>
      </c>
      <c r="S130" s="194">
        <v>6.6666666666666666E-2</v>
      </c>
      <c r="T130" s="231">
        <v>440</v>
      </c>
      <c r="U130" s="231">
        <v>550</v>
      </c>
      <c r="V130" s="194">
        <v>0.26315789473684209</v>
      </c>
      <c r="W130" s="194">
        <v>5.2631578947368418E-2</v>
      </c>
      <c r="X130" s="230">
        <v>446</v>
      </c>
      <c r="Y130" s="231">
        <v>400</v>
      </c>
      <c r="Z130" s="194">
        <v>2.564102564102564E-2</v>
      </c>
      <c r="AA130" s="231">
        <v>360</v>
      </c>
      <c r="AB130" s="231">
        <v>450</v>
      </c>
      <c r="AC130" s="194">
        <v>0.29032258064516131</v>
      </c>
      <c r="AD130" s="194">
        <v>5.8064516129032261E-2</v>
      </c>
      <c r="AE130" s="230">
        <v>2204</v>
      </c>
      <c r="AF130" s="231">
        <v>450</v>
      </c>
      <c r="AG130" s="194">
        <v>2.2727272727272728E-2</v>
      </c>
      <c r="AH130" s="231">
        <v>410</v>
      </c>
      <c r="AI130" s="231">
        <v>500</v>
      </c>
      <c r="AJ130" s="194">
        <v>0.2857142857142857</v>
      </c>
      <c r="AK130" s="194">
        <v>5.7142857142857141E-2</v>
      </c>
      <c r="AL130" s="230">
        <v>1048</v>
      </c>
      <c r="AM130" s="231">
        <v>550</v>
      </c>
      <c r="AN130" s="194">
        <v>4.7619047619047616E-2</v>
      </c>
      <c r="AO130" s="231">
        <v>500</v>
      </c>
      <c r="AP130" s="231">
        <v>610</v>
      </c>
      <c r="AQ130" s="194">
        <v>0.25</v>
      </c>
      <c r="AR130" s="194">
        <v>0.05</v>
      </c>
      <c r="AS130" s="10"/>
    </row>
    <row r="131" spans="1:45" ht="10.15" customHeight="1" x14ac:dyDescent="0.2">
      <c r="A131" s="6" t="s">
        <v>0</v>
      </c>
      <c r="B131" s="6" t="s">
        <v>0</v>
      </c>
      <c r="C131" s="228">
        <v>58</v>
      </c>
      <c r="D131" s="229">
        <v>275</v>
      </c>
      <c r="E131" s="24">
        <v>0.14583333333333334</v>
      </c>
      <c r="F131" s="229">
        <v>230</v>
      </c>
      <c r="G131" s="229">
        <v>300</v>
      </c>
      <c r="H131" s="24">
        <v>0.44736842105263158</v>
      </c>
      <c r="I131" s="24">
        <v>8.9473684210526316E-2</v>
      </c>
      <c r="J131" s="228">
        <v>167</v>
      </c>
      <c r="K131" s="229">
        <v>340</v>
      </c>
      <c r="L131" s="24">
        <v>7.9365079365079361E-2</v>
      </c>
      <c r="M131" s="229">
        <v>310</v>
      </c>
      <c r="N131" s="229">
        <v>350</v>
      </c>
      <c r="O131" s="24">
        <v>0.30769230769230771</v>
      </c>
      <c r="P131" s="24">
        <v>6.1538461538461542E-2</v>
      </c>
      <c r="Q131" s="228">
        <v>83</v>
      </c>
      <c r="R131" s="229">
        <v>390</v>
      </c>
      <c r="S131" s="24">
        <v>8.3333333333333329E-2</v>
      </c>
      <c r="T131" s="229">
        <v>360</v>
      </c>
      <c r="U131" s="229">
        <v>430</v>
      </c>
      <c r="V131" s="24">
        <v>0.25806451612903225</v>
      </c>
      <c r="W131" s="24">
        <v>5.1612903225806452E-2</v>
      </c>
      <c r="X131" s="228">
        <v>178</v>
      </c>
      <c r="Y131" s="229">
        <v>345</v>
      </c>
      <c r="Z131" s="24">
        <v>4.5454545454545456E-2</v>
      </c>
      <c r="AA131" s="229">
        <v>330</v>
      </c>
      <c r="AB131" s="229">
        <v>370</v>
      </c>
      <c r="AC131" s="24">
        <v>0.30188679245283018</v>
      </c>
      <c r="AD131" s="24">
        <v>6.0377358490566038E-2</v>
      </c>
      <c r="AE131" s="228">
        <v>596</v>
      </c>
      <c r="AF131" s="229">
        <v>390</v>
      </c>
      <c r="AG131" s="24">
        <v>5.4054054054054057E-2</v>
      </c>
      <c r="AH131" s="229">
        <v>360</v>
      </c>
      <c r="AI131" s="229">
        <v>420</v>
      </c>
      <c r="AJ131" s="24">
        <v>0.21875</v>
      </c>
      <c r="AK131" s="24">
        <v>4.3749999999999997E-2</v>
      </c>
      <c r="AL131" s="228">
        <v>192</v>
      </c>
      <c r="AM131" s="229">
        <v>463</v>
      </c>
      <c r="AN131" s="24">
        <v>5.2272727272727269E-2</v>
      </c>
      <c r="AO131" s="229">
        <v>420</v>
      </c>
      <c r="AP131" s="229">
        <v>520</v>
      </c>
      <c r="AQ131" s="24">
        <v>0.25135135135135134</v>
      </c>
      <c r="AR131" s="24">
        <v>5.027027027027027E-2</v>
      </c>
      <c r="AS131" s="46" t="s">
        <v>338</v>
      </c>
    </row>
    <row r="132" spans="1:45" ht="10" x14ac:dyDescent="0.2">
      <c r="B132" s="6" t="s">
        <v>261</v>
      </c>
      <c r="C132" s="228" t="s">
        <v>41</v>
      </c>
      <c r="D132" s="229" t="s">
        <v>41</v>
      </c>
      <c r="E132" s="24" t="s">
        <v>41</v>
      </c>
      <c r="F132" s="229" t="s">
        <v>41</v>
      </c>
      <c r="G132" s="229" t="s">
        <v>41</v>
      </c>
      <c r="H132" s="24" t="s">
        <v>41</v>
      </c>
      <c r="I132" s="24" t="s">
        <v>41</v>
      </c>
      <c r="J132" s="228">
        <v>19</v>
      </c>
      <c r="K132" s="229">
        <v>320</v>
      </c>
      <c r="L132" s="24">
        <v>4.9180327868852458E-2</v>
      </c>
      <c r="M132" s="229">
        <v>300</v>
      </c>
      <c r="N132" s="229">
        <v>350</v>
      </c>
      <c r="O132" s="24">
        <v>0.33333333333333331</v>
      </c>
      <c r="P132" s="24">
        <v>6.6666666666666666E-2</v>
      </c>
      <c r="Q132" s="228">
        <v>15</v>
      </c>
      <c r="R132" s="229">
        <v>370</v>
      </c>
      <c r="S132" s="24">
        <v>2.7777777777777776E-2</v>
      </c>
      <c r="T132" s="229">
        <v>350</v>
      </c>
      <c r="U132" s="229">
        <v>390</v>
      </c>
      <c r="V132" s="24">
        <v>0.23333333333333334</v>
      </c>
      <c r="W132" s="24">
        <v>4.6666666666666669E-2</v>
      </c>
      <c r="X132" s="228">
        <v>11</v>
      </c>
      <c r="Y132" s="229">
        <v>350</v>
      </c>
      <c r="Z132" s="24">
        <v>-4.1095890410958902E-2</v>
      </c>
      <c r="AA132" s="229">
        <v>315</v>
      </c>
      <c r="AB132" s="229">
        <v>370</v>
      </c>
      <c r="AC132" s="24">
        <v>0.23674911660777384</v>
      </c>
      <c r="AD132" s="24">
        <v>4.7349823321554768E-2</v>
      </c>
      <c r="AE132" s="228">
        <v>65</v>
      </c>
      <c r="AF132" s="229">
        <v>390</v>
      </c>
      <c r="AG132" s="24">
        <v>5.4054054054054057E-2</v>
      </c>
      <c r="AH132" s="229">
        <v>370</v>
      </c>
      <c r="AI132" s="229">
        <v>410</v>
      </c>
      <c r="AJ132" s="24">
        <v>0.18181818181818182</v>
      </c>
      <c r="AK132" s="24">
        <v>3.6363636363636362E-2</v>
      </c>
      <c r="AL132" s="228">
        <v>48</v>
      </c>
      <c r="AM132" s="229">
        <v>483</v>
      </c>
      <c r="AN132" s="24">
        <v>2.7659574468085105E-2</v>
      </c>
      <c r="AO132" s="229">
        <v>450</v>
      </c>
      <c r="AP132" s="229">
        <v>540</v>
      </c>
      <c r="AQ132" s="24">
        <v>0.19259259259259259</v>
      </c>
      <c r="AR132" s="24">
        <v>3.8518518518518521E-2</v>
      </c>
      <c r="AS132" s="46" t="s">
        <v>338</v>
      </c>
    </row>
    <row r="133" spans="1:45" ht="10" x14ac:dyDescent="0.2">
      <c r="B133" s="6" t="s">
        <v>262</v>
      </c>
      <c r="C133" s="228">
        <v>77</v>
      </c>
      <c r="D133" s="229">
        <v>260</v>
      </c>
      <c r="E133" s="24">
        <v>8.3333333333333329E-2</v>
      </c>
      <c r="F133" s="229">
        <v>220</v>
      </c>
      <c r="G133" s="229">
        <v>368</v>
      </c>
      <c r="H133" s="24">
        <v>6.9958847736625515E-2</v>
      </c>
      <c r="I133" s="24">
        <v>1.3991769547325103E-2</v>
      </c>
      <c r="J133" s="228">
        <v>116</v>
      </c>
      <c r="K133" s="229">
        <v>330</v>
      </c>
      <c r="L133" s="24">
        <v>0.1</v>
      </c>
      <c r="M133" s="229">
        <v>300</v>
      </c>
      <c r="N133" s="229">
        <v>350</v>
      </c>
      <c r="O133" s="24">
        <v>0.34693877551020408</v>
      </c>
      <c r="P133" s="24">
        <v>6.9387755102040816E-2</v>
      </c>
      <c r="Q133" s="228">
        <v>40</v>
      </c>
      <c r="R133" s="229">
        <v>355</v>
      </c>
      <c r="S133" s="24">
        <v>4.4117647058823532E-2</v>
      </c>
      <c r="T133" s="229">
        <v>323</v>
      </c>
      <c r="U133" s="229">
        <v>380</v>
      </c>
      <c r="V133" s="24">
        <v>0.22413793103448276</v>
      </c>
      <c r="W133" s="24">
        <v>4.4827586206896551E-2</v>
      </c>
      <c r="X133" s="228">
        <v>46</v>
      </c>
      <c r="Y133" s="229">
        <v>340</v>
      </c>
      <c r="Z133" s="24">
        <v>6.25E-2</v>
      </c>
      <c r="AA133" s="229">
        <v>315</v>
      </c>
      <c r="AB133" s="229">
        <v>350</v>
      </c>
      <c r="AC133" s="24">
        <v>0.30769230769230771</v>
      </c>
      <c r="AD133" s="24">
        <v>6.1538461538461542E-2</v>
      </c>
      <c r="AE133" s="228">
        <v>330</v>
      </c>
      <c r="AF133" s="229">
        <v>388</v>
      </c>
      <c r="AG133" s="24">
        <v>7.7777777777777779E-2</v>
      </c>
      <c r="AH133" s="229">
        <v>360</v>
      </c>
      <c r="AI133" s="229">
        <v>410</v>
      </c>
      <c r="AJ133" s="24">
        <v>0.29333333333333333</v>
      </c>
      <c r="AK133" s="24">
        <v>5.8666666666666666E-2</v>
      </c>
      <c r="AL133" s="228">
        <v>681</v>
      </c>
      <c r="AM133" s="229">
        <v>450</v>
      </c>
      <c r="AN133" s="24">
        <v>4.6511627906976744E-2</v>
      </c>
      <c r="AO133" s="229">
        <v>430</v>
      </c>
      <c r="AP133" s="229">
        <v>460</v>
      </c>
      <c r="AQ133" s="24">
        <v>0.19047619047619047</v>
      </c>
      <c r="AR133" s="24">
        <v>3.8095238095238092E-2</v>
      </c>
      <c r="AS133" s="46" t="s">
        <v>338</v>
      </c>
    </row>
    <row r="134" spans="1:45" ht="10" x14ac:dyDescent="0.2">
      <c r="B134" s="6" t="s">
        <v>263</v>
      </c>
      <c r="C134" s="228">
        <v>57</v>
      </c>
      <c r="D134" s="229">
        <v>240</v>
      </c>
      <c r="E134" s="24">
        <v>3.0042918454935622E-2</v>
      </c>
      <c r="F134" s="229">
        <v>210</v>
      </c>
      <c r="G134" s="229">
        <v>275</v>
      </c>
      <c r="H134" s="24">
        <v>0.41176470588235292</v>
      </c>
      <c r="I134" s="24">
        <v>8.2352941176470587E-2</v>
      </c>
      <c r="J134" s="228">
        <v>104</v>
      </c>
      <c r="K134" s="229">
        <v>330</v>
      </c>
      <c r="L134" s="24">
        <v>0.1</v>
      </c>
      <c r="M134" s="229">
        <v>300</v>
      </c>
      <c r="N134" s="229">
        <v>350</v>
      </c>
      <c r="O134" s="24">
        <v>0.375</v>
      </c>
      <c r="P134" s="24">
        <v>7.4999999999999997E-2</v>
      </c>
      <c r="Q134" s="228">
        <v>38</v>
      </c>
      <c r="R134" s="229">
        <v>390</v>
      </c>
      <c r="S134" s="24">
        <v>1.2987012987012988E-2</v>
      </c>
      <c r="T134" s="229">
        <v>370</v>
      </c>
      <c r="U134" s="229">
        <v>420</v>
      </c>
      <c r="V134" s="24">
        <v>0.21875</v>
      </c>
      <c r="W134" s="24">
        <v>4.3749999999999997E-2</v>
      </c>
      <c r="X134" s="228">
        <v>77</v>
      </c>
      <c r="Y134" s="229">
        <v>350</v>
      </c>
      <c r="Z134" s="24">
        <v>7.6923076923076927E-2</v>
      </c>
      <c r="AA134" s="229">
        <v>320</v>
      </c>
      <c r="AB134" s="229">
        <v>370</v>
      </c>
      <c r="AC134" s="24">
        <v>0.32075471698113206</v>
      </c>
      <c r="AD134" s="24">
        <v>6.4150943396226415E-2</v>
      </c>
      <c r="AE134" s="228">
        <v>483</v>
      </c>
      <c r="AF134" s="229">
        <v>390</v>
      </c>
      <c r="AG134" s="24">
        <v>2.6315789473684209E-2</v>
      </c>
      <c r="AH134" s="229">
        <v>360</v>
      </c>
      <c r="AI134" s="229">
        <v>420</v>
      </c>
      <c r="AJ134" s="24">
        <v>0.21875</v>
      </c>
      <c r="AK134" s="24">
        <v>4.3749999999999997E-2</v>
      </c>
      <c r="AL134" s="228">
        <v>620</v>
      </c>
      <c r="AM134" s="229">
        <v>460</v>
      </c>
      <c r="AN134" s="24">
        <v>2.2222222222222223E-2</v>
      </c>
      <c r="AO134" s="229">
        <v>440</v>
      </c>
      <c r="AP134" s="229">
        <v>480</v>
      </c>
      <c r="AQ134" s="24">
        <v>0.15</v>
      </c>
      <c r="AR134" s="24">
        <v>0.03</v>
      </c>
      <c r="AS134" s="46" t="s">
        <v>338</v>
      </c>
    </row>
    <row r="135" spans="1:45" s="23" customFormat="1" ht="10.5" x14ac:dyDescent="0.25">
      <c r="B135" s="23" t="s">
        <v>37</v>
      </c>
      <c r="C135" s="230">
        <v>196</v>
      </c>
      <c r="D135" s="231">
        <v>258</v>
      </c>
      <c r="E135" s="194">
        <v>7.4999999999999997E-2</v>
      </c>
      <c r="F135" s="231">
        <v>220</v>
      </c>
      <c r="G135" s="231">
        <v>320</v>
      </c>
      <c r="H135" s="194">
        <v>0.43333333333333335</v>
      </c>
      <c r="I135" s="194">
        <v>8.666666666666667E-2</v>
      </c>
      <c r="J135" s="230">
        <v>406</v>
      </c>
      <c r="K135" s="231">
        <v>330</v>
      </c>
      <c r="L135" s="194">
        <v>6.4516129032258063E-2</v>
      </c>
      <c r="M135" s="231">
        <v>300</v>
      </c>
      <c r="N135" s="231">
        <v>350</v>
      </c>
      <c r="O135" s="194">
        <v>0.32</v>
      </c>
      <c r="P135" s="194">
        <v>6.4000000000000001E-2</v>
      </c>
      <c r="Q135" s="230">
        <v>176</v>
      </c>
      <c r="R135" s="231">
        <v>380</v>
      </c>
      <c r="S135" s="194">
        <v>5.5555555555555552E-2</v>
      </c>
      <c r="T135" s="231">
        <v>350</v>
      </c>
      <c r="U135" s="231">
        <v>420</v>
      </c>
      <c r="V135" s="194">
        <v>0.26666666666666666</v>
      </c>
      <c r="W135" s="194">
        <v>5.333333333333333E-2</v>
      </c>
      <c r="X135" s="230">
        <v>312</v>
      </c>
      <c r="Y135" s="231">
        <v>345</v>
      </c>
      <c r="Z135" s="194">
        <v>4.5454545454545456E-2</v>
      </c>
      <c r="AA135" s="231">
        <v>325</v>
      </c>
      <c r="AB135" s="231">
        <v>370</v>
      </c>
      <c r="AC135" s="194">
        <v>0.32692307692307693</v>
      </c>
      <c r="AD135" s="194">
        <v>6.5384615384615388E-2</v>
      </c>
      <c r="AE135" s="230">
        <v>1474</v>
      </c>
      <c r="AF135" s="231">
        <v>390</v>
      </c>
      <c r="AG135" s="194">
        <v>5.4054054054054057E-2</v>
      </c>
      <c r="AH135" s="231">
        <v>360</v>
      </c>
      <c r="AI135" s="231">
        <v>420</v>
      </c>
      <c r="AJ135" s="194">
        <v>0.21875</v>
      </c>
      <c r="AK135" s="194">
        <v>4.3749999999999997E-2</v>
      </c>
      <c r="AL135" s="230">
        <v>1541</v>
      </c>
      <c r="AM135" s="231">
        <v>450</v>
      </c>
      <c r="AN135" s="194">
        <v>2.2727272727272728E-2</v>
      </c>
      <c r="AO135" s="231">
        <v>430</v>
      </c>
      <c r="AP135" s="231">
        <v>480</v>
      </c>
      <c r="AQ135" s="194">
        <v>0.15384615384615385</v>
      </c>
      <c r="AR135" s="194">
        <v>3.0769230769230771E-2</v>
      </c>
      <c r="AS135" s="10"/>
    </row>
    <row r="136" spans="1:45" ht="10" x14ac:dyDescent="0.2">
      <c r="A136" s="6" t="s">
        <v>264</v>
      </c>
      <c r="B136" s="6" t="s">
        <v>264</v>
      </c>
      <c r="C136" s="228">
        <v>29</v>
      </c>
      <c r="D136" s="229">
        <v>300</v>
      </c>
      <c r="E136" s="24">
        <v>7.1428571428571425E-2</v>
      </c>
      <c r="F136" s="229">
        <v>280</v>
      </c>
      <c r="G136" s="229">
        <v>320</v>
      </c>
      <c r="H136" s="24">
        <v>0.57894736842105265</v>
      </c>
      <c r="I136" s="24">
        <v>0.11578947368421053</v>
      </c>
      <c r="J136" s="228">
        <v>62</v>
      </c>
      <c r="K136" s="229">
        <v>388</v>
      </c>
      <c r="L136" s="24">
        <v>0.14117647058823529</v>
      </c>
      <c r="M136" s="229">
        <v>340</v>
      </c>
      <c r="N136" s="229">
        <v>480</v>
      </c>
      <c r="O136" s="24">
        <v>0.49230769230769234</v>
      </c>
      <c r="P136" s="24">
        <v>9.8461538461538461E-2</v>
      </c>
      <c r="Q136" s="228">
        <v>22</v>
      </c>
      <c r="R136" s="229">
        <v>480</v>
      </c>
      <c r="S136" s="24">
        <v>9.5890410958904104E-2</v>
      </c>
      <c r="T136" s="229">
        <v>450</v>
      </c>
      <c r="U136" s="229">
        <v>600</v>
      </c>
      <c r="V136" s="24">
        <v>0.2</v>
      </c>
      <c r="W136" s="24">
        <v>0.04</v>
      </c>
      <c r="X136" s="228">
        <v>70</v>
      </c>
      <c r="Y136" s="229">
        <v>400</v>
      </c>
      <c r="Z136" s="24">
        <v>6.6666666666666666E-2</v>
      </c>
      <c r="AA136" s="229">
        <v>380</v>
      </c>
      <c r="AB136" s="229">
        <v>460</v>
      </c>
      <c r="AC136" s="24">
        <v>0.42857142857142855</v>
      </c>
      <c r="AD136" s="24">
        <v>8.5714285714285715E-2</v>
      </c>
      <c r="AE136" s="228">
        <v>136</v>
      </c>
      <c r="AF136" s="229">
        <v>440</v>
      </c>
      <c r="AG136" s="24">
        <v>7.3170731707317069E-2</v>
      </c>
      <c r="AH136" s="229">
        <v>395</v>
      </c>
      <c r="AI136" s="229">
        <v>500</v>
      </c>
      <c r="AJ136" s="24">
        <v>0.41935483870967744</v>
      </c>
      <c r="AK136" s="24">
        <v>8.387096774193549E-2</v>
      </c>
      <c r="AL136" s="228">
        <v>22</v>
      </c>
      <c r="AM136" s="229">
        <v>510</v>
      </c>
      <c r="AN136" s="24">
        <v>0.13333333333333333</v>
      </c>
      <c r="AO136" s="229">
        <v>450</v>
      </c>
      <c r="AP136" s="229">
        <v>600</v>
      </c>
      <c r="AQ136" s="24">
        <v>0.34210526315789475</v>
      </c>
      <c r="AR136" s="24">
        <v>6.8421052631578952E-2</v>
      </c>
      <c r="AS136" s="46" t="s">
        <v>338</v>
      </c>
    </row>
    <row r="137" spans="1:45" ht="10" x14ac:dyDescent="0.2">
      <c r="B137" s="6" t="s">
        <v>265</v>
      </c>
      <c r="C137" s="228">
        <v>27</v>
      </c>
      <c r="D137" s="229">
        <v>280</v>
      </c>
      <c r="E137" s="24">
        <v>7.6923076923076927E-2</v>
      </c>
      <c r="F137" s="229">
        <v>240</v>
      </c>
      <c r="G137" s="229">
        <v>330</v>
      </c>
      <c r="H137" s="24">
        <v>0.69696969696969702</v>
      </c>
      <c r="I137" s="24">
        <v>0.1393939393939394</v>
      </c>
      <c r="J137" s="228">
        <v>165</v>
      </c>
      <c r="K137" s="229">
        <v>350</v>
      </c>
      <c r="L137" s="24">
        <v>9.375E-2</v>
      </c>
      <c r="M137" s="229">
        <v>330</v>
      </c>
      <c r="N137" s="229">
        <v>380</v>
      </c>
      <c r="O137" s="24">
        <v>0.4</v>
      </c>
      <c r="P137" s="24">
        <v>0.08</v>
      </c>
      <c r="Q137" s="228">
        <v>63</v>
      </c>
      <c r="R137" s="229">
        <v>430</v>
      </c>
      <c r="S137" s="24">
        <v>9.4147582697201013E-2</v>
      </c>
      <c r="T137" s="229">
        <v>400</v>
      </c>
      <c r="U137" s="229">
        <v>480</v>
      </c>
      <c r="V137" s="24">
        <v>0.37380191693290737</v>
      </c>
      <c r="W137" s="24">
        <v>7.4760383386581475E-2</v>
      </c>
      <c r="X137" s="228">
        <v>70</v>
      </c>
      <c r="Y137" s="229">
        <v>385</v>
      </c>
      <c r="Z137" s="24">
        <v>6.9444444444444448E-2</v>
      </c>
      <c r="AA137" s="229">
        <v>360</v>
      </c>
      <c r="AB137" s="229">
        <v>420</v>
      </c>
      <c r="AC137" s="24">
        <v>0.42592592592592593</v>
      </c>
      <c r="AD137" s="24">
        <v>8.5185185185185183E-2</v>
      </c>
      <c r="AE137" s="228">
        <v>318</v>
      </c>
      <c r="AF137" s="229">
        <v>440</v>
      </c>
      <c r="AG137" s="24">
        <v>4.7619047619047616E-2</v>
      </c>
      <c r="AH137" s="229">
        <v>410</v>
      </c>
      <c r="AI137" s="229">
        <v>470</v>
      </c>
      <c r="AJ137" s="24">
        <v>0.38364779874213839</v>
      </c>
      <c r="AK137" s="24">
        <v>7.6729559748427684E-2</v>
      </c>
      <c r="AL137" s="228">
        <v>101</v>
      </c>
      <c r="AM137" s="229">
        <v>500</v>
      </c>
      <c r="AN137" s="24">
        <v>2.0408163265306121E-2</v>
      </c>
      <c r="AO137" s="229">
        <v>450</v>
      </c>
      <c r="AP137" s="229">
        <v>580</v>
      </c>
      <c r="AQ137" s="24">
        <v>0.29870129870129869</v>
      </c>
      <c r="AR137" s="24">
        <v>5.9740259740259739E-2</v>
      </c>
      <c r="AS137" s="46" t="s">
        <v>338</v>
      </c>
    </row>
    <row r="138" spans="1:45" ht="10" x14ac:dyDescent="0.2">
      <c r="B138" s="6" t="s">
        <v>266</v>
      </c>
      <c r="C138" s="228">
        <v>11</v>
      </c>
      <c r="D138" s="229">
        <v>275</v>
      </c>
      <c r="E138" s="24">
        <v>-1.7857142857142856E-2</v>
      </c>
      <c r="F138" s="229">
        <v>200</v>
      </c>
      <c r="G138" s="229">
        <v>280</v>
      </c>
      <c r="H138" s="24">
        <v>0.34146341463414637</v>
      </c>
      <c r="I138" s="24">
        <v>6.8292682926829273E-2</v>
      </c>
      <c r="J138" s="228">
        <v>69</v>
      </c>
      <c r="K138" s="229">
        <v>350</v>
      </c>
      <c r="L138" s="24">
        <v>6.0606060606060608E-2</v>
      </c>
      <c r="M138" s="229">
        <v>330</v>
      </c>
      <c r="N138" s="229">
        <v>380</v>
      </c>
      <c r="O138" s="24">
        <v>0.34615384615384615</v>
      </c>
      <c r="P138" s="24">
        <v>6.9230769230769235E-2</v>
      </c>
      <c r="Q138" s="228">
        <v>53</v>
      </c>
      <c r="R138" s="229">
        <v>420</v>
      </c>
      <c r="S138" s="24">
        <v>0.05</v>
      </c>
      <c r="T138" s="229">
        <v>400</v>
      </c>
      <c r="U138" s="229">
        <v>450</v>
      </c>
      <c r="V138" s="24">
        <v>0.3125</v>
      </c>
      <c r="W138" s="24">
        <v>6.25E-2</v>
      </c>
      <c r="X138" s="228">
        <v>38</v>
      </c>
      <c r="Y138" s="229">
        <v>380</v>
      </c>
      <c r="Z138" s="24">
        <v>5.5555555555555552E-2</v>
      </c>
      <c r="AA138" s="229">
        <v>350</v>
      </c>
      <c r="AB138" s="229">
        <v>400</v>
      </c>
      <c r="AC138" s="24">
        <v>0.40740740740740738</v>
      </c>
      <c r="AD138" s="24">
        <v>8.1481481481481474E-2</v>
      </c>
      <c r="AE138" s="228">
        <v>280</v>
      </c>
      <c r="AF138" s="229">
        <v>440</v>
      </c>
      <c r="AG138" s="24">
        <v>7.3170731707317069E-2</v>
      </c>
      <c r="AH138" s="229">
        <v>410</v>
      </c>
      <c r="AI138" s="229">
        <v>470</v>
      </c>
      <c r="AJ138" s="24">
        <v>0.46666666666666667</v>
      </c>
      <c r="AK138" s="24">
        <v>9.3333333333333338E-2</v>
      </c>
      <c r="AL138" s="228">
        <v>78</v>
      </c>
      <c r="AM138" s="229">
        <v>520</v>
      </c>
      <c r="AN138" s="24">
        <v>8.3333333333333329E-2</v>
      </c>
      <c r="AO138" s="229">
        <v>480</v>
      </c>
      <c r="AP138" s="229">
        <v>550</v>
      </c>
      <c r="AQ138" s="24">
        <v>0.42465753424657532</v>
      </c>
      <c r="AR138" s="24">
        <v>8.4931506849315067E-2</v>
      </c>
      <c r="AS138" s="46" t="s">
        <v>338</v>
      </c>
    </row>
    <row r="139" spans="1:45" ht="10" x14ac:dyDescent="0.2">
      <c r="B139" s="6" t="s">
        <v>267</v>
      </c>
      <c r="C139" s="228">
        <v>12</v>
      </c>
      <c r="D139" s="229">
        <v>240</v>
      </c>
      <c r="E139" s="24">
        <v>-0.1111111111111111</v>
      </c>
      <c r="F139" s="229">
        <v>215</v>
      </c>
      <c r="G139" s="229">
        <v>280</v>
      </c>
      <c r="H139" s="24">
        <v>0.33333333333333331</v>
      </c>
      <c r="I139" s="24">
        <v>6.6666666666666666E-2</v>
      </c>
      <c r="J139" s="228">
        <v>116</v>
      </c>
      <c r="K139" s="229">
        <v>360</v>
      </c>
      <c r="L139" s="24">
        <v>6.5088757396449703E-2</v>
      </c>
      <c r="M139" s="229">
        <v>330</v>
      </c>
      <c r="N139" s="229">
        <v>390</v>
      </c>
      <c r="O139" s="24">
        <v>0.38461538461538464</v>
      </c>
      <c r="P139" s="24">
        <v>7.6923076923076927E-2</v>
      </c>
      <c r="Q139" s="228">
        <v>54</v>
      </c>
      <c r="R139" s="229">
        <v>420</v>
      </c>
      <c r="S139" s="24">
        <v>0</v>
      </c>
      <c r="T139" s="229">
        <v>375</v>
      </c>
      <c r="U139" s="229">
        <v>450</v>
      </c>
      <c r="V139" s="24">
        <v>0.4</v>
      </c>
      <c r="W139" s="24">
        <v>0.08</v>
      </c>
      <c r="X139" s="228">
        <v>58</v>
      </c>
      <c r="Y139" s="229">
        <v>370</v>
      </c>
      <c r="Z139" s="24">
        <v>5.7142857142857141E-2</v>
      </c>
      <c r="AA139" s="229">
        <v>350</v>
      </c>
      <c r="AB139" s="229">
        <v>400</v>
      </c>
      <c r="AC139" s="24">
        <v>0.42307692307692307</v>
      </c>
      <c r="AD139" s="24">
        <v>8.461538461538462E-2</v>
      </c>
      <c r="AE139" s="228">
        <v>379</v>
      </c>
      <c r="AF139" s="229">
        <v>430</v>
      </c>
      <c r="AG139" s="24">
        <v>7.4999999999999997E-2</v>
      </c>
      <c r="AH139" s="229">
        <v>400</v>
      </c>
      <c r="AI139" s="229">
        <v>465</v>
      </c>
      <c r="AJ139" s="24">
        <v>0.43333333333333335</v>
      </c>
      <c r="AK139" s="24">
        <v>8.666666666666667E-2</v>
      </c>
      <c r="AL139" s="228">
        <v>193</v>
      </c>
      <c r="AM139" s="229">
        <v>500</v>
      </c>
      <c r="AN139" s="24">
        <v>8.6956521739130432E-2</v>
      </c>
      <c r="AO139" s="229">
        <v>470</v>
      </c>
      <c r="AP139" s="229">
        <v>540</v>
      </c>
      <c r="AQ139" s="24">
        <v>0.47058823529411764</v>
      </c>
      <c r="AR139" s="24">
        <v>9.4117647058823528E-2</v>
      </c>
      <c r="AS139" s="46" t="s">
        <v>338</v>
      </c>
    </row>
    <row r="140" spans="1:45" s="23" customFormat="1" ht="10.5" x14ac:dyDescent="0.25">
      <c r="B140" s="23" t="s">
        <v>37</v>
      </c>
      <c r="C140" s="230">
        <v>79</v>
      </c>
      <c r="D140" s="231">
        <v>280</v>
      </c>
      <c r="E140" s="194">
        <v>3.7037037037037035E-2</v>
      </c>
      <c r="F140" s="231">
        <v>220</v>
      </c>
      <c r="G140" s="231">
        <v>310</v>
      </c>
      <c r="H140" s="194">
        <v>0.55555555555555558</v>
      </c>
      <c r="I140" s="194">
        <v>0.11111111111111112</v>
      </c>
      <c r="J140" s="230">
        <v>412</v>
      </c>
      <c r="K140" s="231">
        <v>350</v>
      </c>
      <c r="L140" s="194">
        <v>6.0606060606060608E-2</v>
      </c>
      <c r="M140" s="231">
        <v>330</v>
      </c>
      <c r="N140" s="231">
        <v>390</v>
      </c>
      <c r="O140" s="194">
        <v>0.34615384615384615</v>
      </c>
      <c r="P140" s="194">
        <v>6.9230769230769235E-2</v>
      </c>
      <c r="Q140" s="230">
        <v>192</v>
      </c>
      <c r="R140" s="231">
        <v>430</v>
      </c>
      <c r="S140" s="194">
        <v>7.4999999999999997E-2</v>
      </c>
      <c r="T140" s="231">
        <v>400</v>
      </c>
      <c r="U140" s="231">
        <v>470</v>
      </c>
      <c r="V140" s="194">
        <v>0.38709677419354838</v>
      </c>
      <c r="W140" s="194">
        <v>7.7419354838709681E-2</v>
      </c>
      <c r="X140" s="230">
        <v>236</v>
      </c>
      <c r="Y140" s="231">
        <v>383</v>
      </c>
      <c r="Z140" s="194">
        <v>6.3888888888888884E-2</v>
      </c>
      <c r="AA140" s="231">
        <v>360</v>
      </c>
      <c r="AB140" s="231">
        <v>410</v>
      </c>
      <c r="AC140" s="194">
        <v>0.41851851851851851</v>
      </c>
      <c r="AD140" s="194">
        <v>8.3703703703703697E-2</v>
      </c>
      <c r="AE140" s="230">
        <v>1113</v>
      </c>
      <c r="AF140" s="231">
        <v>440</v>
      </c>
      <c r="AG140" s="194">
        <v>7.3170731707317069E-2</v>
      </c>
      <c r="AH140" s="231">
        <v>400</v>
      </c>
      <c r="AI140" s="231">
        <v>470</v>
      </c>
      <c r="AJ140" s="194">
        <v>0.41935483870967744</v>
      </c>
      <c r="AK140" s="194">
        <v>8.387096774193549E-2</v>
      </c>
      <c r="AL140" s="230">
        <v>394</v>
      </c>
      <c r="AM140" s="231">
        <v>500</v>
      </c>
      <c r="AN140" s="194">
        <v>6.3829787234042548E-2</v>
      </c>
      <c r="AO140" s="231">
        <v>460</v>
      </c>
      <c r="AP140" s="231">
        <v>550</v>
      </c>
      <c r="AQ140" s="194">
        <v>0.42857142857142855</v>
      </c>
      <c r="AR140" s="194">
        <v>8.5714285714285715E-2</v>
      </c>
      <c r="AS140" s="10"/>
    </row>
    <row r="141" spans="1:45" ht="10" x14ac:dyDescent="0.2">
      <c r="A141" s="6" t="s">
        <v>268</v>
      </c>
      <c r="B141" s="6" t="s">
        <v>269</v>
      </c>
      <c r="C141" s="228">
        <v>12</v>
      </c>
      <c r="D141" s="229">
        <v>283</v>
      </c>
      <c r="E141" s="24">
        <v>8.8461538461538466E-2</v>
      </c>
      <c r="F141" s="229">
        <v>225</v>
      </c>
      <c r="G141" s="229">
        <v>310</v>
      </c>
      <c r="H141" s="24">
        <v>0.63583815028901736</v>
      </c>
      <c r="I141" s="24">
        <v>0.12716763005780346</v>
      </c>
      <c r="J141" s="228">
        <v>65</v>
      </c>
      <c r="K141" s="229">
        <v>340</v>
      </c>
      <c r="L141" s="24">
        <v>7.9365079365079361E-2</v>
      </c>
      <c r="M141" s="229">
        <v>320</v>
      </c>
      <c r="N141" s="229">
        <v>350</v>
      </c>
      <c r="O141" s="24">
        <v>0.38775510204081631</v>
      </c>
      <c r="P141" s="24">
        <v>7.7551020408163265E-2</v>
      </c>
      <c r="Q141" s="228">
        <v>12</v>
      </c>
      <c r="R141" s="229">
        <v>390</v>
      </c>
      <c r="S141" s="24">
        <v>0</v>
      </c>
      <c r="T141" s="229">
        <v>330</v>
      </c>
      <c r="U141" s="229">
        <v>430</v>
      </c>
      <c r="V141" s="24">
        <v>0.3</v>
      </c>
      <c r="W141" s="24">
        <v>0.06</v>
      </c>
      <c r="X141" s="228">
        <v>26</v>
      </c>
      <c r="Y141" s="229">
        <v>350</v>
      </c>
      <c r="Z141" s="24">
        <v>0</v>
      </c>
      <c r="AA141" s="229">
        <v>340</v>
      </c>
      <c r="AB141" s="229">
        <v>360</v>
      </c>
      <c r="AC141" s="24">
        <v>0.34615384615384615</v>
      </c>
      <c r="AD141" s="24">
        <v>6.9230769230769235E-2</v>
      </c>
      <c r="AE141" s="228">
        <v>153</v>
      </c>
      <c r="AF141" s="229">
        <v>440</v>
      </c>
      <c r="AG141" s="24">
        <v>4.7619047619047616E-2</v>
      </c>
      <c r="AH141" s="229">
        <v>410</v>
      </c>
      <c r="AI141" s="229">
        <v>460</v>
      </c>
      <c r="AJ141" s="24">
        <v>0.41935483870967744</v>
      </c>
      <c r="AK141" s="24">
        <v>8.387096774193549E-2</v>
      </c>
      <c r="AL141" s="228">
        <v>68</v>
      </c>
      <c r="AM141" s="229">
        <v>520</v>
      </c>
      <c r="AN141" s="24">
        <v>0.04</v>
      </c>
      <c r="AO141" s="229">
        <v>493</v>
      </c>
      <c r="AP141" s="229">
        <v>550</v>
      </c>
      <c r="AQ141" s="24">
        <v>0.36842105263157893</v>
      </c>
      <c r="AR141" s="24">
        <v>7.3684210526315783E-2</v>
      </c>
      <c r="AS141" s="46" t="s">
        <v>338</v>
      </c>
    </row>
    <row r="142" spans="1:45" ht="10" x14ac:dyDescent="0.2">
      <c r="B142" s="6" t="s">
        <v>70</v>
      </c>
      <c r="C142" s="228">
        <v>29</v>
      </c>
      <c r="D142" s="229">
        <v>230</v>
      </c>
      <c r="E142" s="24">
        <v>-2.1276595744680851E-2</v>
      </c>
      <c r="F142" s="229">
        <v>220</v>
      </c>
      <c r="G142" s="229">
        <v>300</v>
      </c>
      <c r="H142" s="24">
        <v>0.31428571428571428</v>
      </c>
      <c r="I142" s="24">
        <v>6.2857142857142861E-2</v>
      </c>
      <c r="J142" s="228">
        <v>82</v>
      </c>
      <c r="K142" s="229">
        <v>345</v>
      </c>
      <c r="L142" s="24">
        <v>1.4705882352941176E-2</v>
      </c>
      <c r="M142" s="229">
        <v>300</v>
      </c>
      <c r="N142" s="229">
        <v>350</v>
      </c>
      <c r="O142" s="24">
        <v>0.56818181818181823</v>
      </c>
      <c r="P142" s="24">
        <v>0.11363636363636365</v>
      </c>
      <c r="Q142" s="228">
        <v>22</v>
      </c>
      <c r="R142" s="229">
        <v>390</v>
      </c>
      <c r="S142" s="24">
        <v>0.04</v>
      </c>
      <c r="T142" s="229">
        <v>375</v>
      </c>
      <c r="U142" s="229">
        <v>450</v>
      </c>
      <c r="V142" s="24">
        <v>0.28712871287128711</v>
      </c>
      <c r="W142" s="24">
        <v>5.7425742574257421E-2</v>
      </c>
      <c r="X142" s="228">
        <v>28</v>
      </c>
      <c r="Y142" s="229">
        <v>350</v>
      </c>
      <c r="Z142" s="24">
        <v>0</v>
      </c>
      <c r="AA142" s="229">
        <v>325</v>
      </c>
      <c r="AB142" s="229">
        <v>375</v>
      </c>
      <c r="AC142" s="24">
        <v>0.42857142857142855</v>
      </c>
      <c r="AD142" s="24">
        <v>8.5714285714285715E-2</v>
      </c>
      <c r="AE142" s="228">
        <v>140</v>
      </c>
      <c r="AF142" s="229">
        <v>420</v>
      </c>
      <c r="AG142" s="24">
        <v>0</v>
      </c>
      <c r="AH142" s="229">
        <v>395</v>
      </c>
      <c r="AI142" s="229">
        <v>450</v>
      </c>
      <c r="AJ142" s="24">
        <v>0.4</v>
      </c>
      <c r="AK142" s="24">
        <v>0.08</v>
      </c>
      <c r="AL142" s="228">
        <v>75</v>
      </c>
      <c r="AM142" s="229">
        <v>500</v>
      </c>
      <c r="AN142" s="24">
        <v>6.3829787234042548E-2</v>
      </c>
      <c r="AO142" s="229">
        <v>450</v>
      </c>
      <c r="AP142" s="229">
        <v>550</v>
      </c>
      <c r="AQ142" s="24">
        <v>0.42857142857142855</v>
      </c>
      <c r="AR142" s="24">
        <v>8.5714285714285715E-2</v>
      </c>
      <c r="AS142" s="46" t="s">
        <v>338</v>
      </c>
    </row>
    <row r="143" spans="1:45" ht="10" x14ac:dyDescent="0.2">
      <c r="B143" s="6" t="s">
        <v>270</v>
      </c>
      <c r="C143" s="228" t="s">
        <v>41</v>
      </c>
      <c r="D143" s="229" t="s">
        <v>41</v>
      </c>
      <c r="E143" s="24" t="s">
        <v>41</v>
      </c>
      <c r="F143" s="229" t="s">
        <v>41</v>
      </c>
      <c r="G143" s="229" t="s">
        <v>41</v>
      </c>
      <c r="H143" s="24" t="s">
        <v>41</v>
      </c>
      <c r="I143" s="24" t="s">
        <v>41</v>
      </c>
      <c r="J143" s="228">
        <v>31</v>
      </c>
      <c r="K143" s="229">
        <v>380</v>
      </c>
      <c r="L143" s="24">
        <v>8.5714285714285715E-2</v>
      </c>
      <c r="M143" s="229">
        <v>350</v>
      </c>
      <c r="N143" s="229">
        <v>390</v>
      </c>
      <c r="O143" s="24">
        <v>0.31034482758620691</v>
      </c>
      <c r="P143" s="24">
        <v>6.2068965517241378E-2</v>
      </c>
      <c r="Q143" s="228" t="s">
        <v>41</v>
      </c>
      <c r="R143" s="229" t="s">
        <v>41</v>
      </c>
      <c r="S143" s="24" t="s">
        <v>41</v>
      </c>
      <c r="T143" s="229" t="s">
        <v>41</v>
      </c>
      <c r="U143" s="229" t="s">
        <v>41</v>
      </c>
      <c r="V143" s="24" t="s">
        <v>41</v>
      </c>
      <c r="W143" s="24" t="s">
        <v>41</v>
      </c>
      <c r="X143" s="228">
        <v>35</v>
      </c>
      <c r="Y143" s="229">
        <v>390</v>
      </c>
      <c r="Z143" s="24">
        <v>0</v>
      </c>
      <c r="AA143" s="229">
        <v>365</v>
      </c>
      <c r="AB143" s="229">
        <v>430</v>
      </c>
      <c r="AC143" s="24">
        <v>0.24600638977635783</v>
      </c>
      <c r="AD143" s="24">
        <v>4.9201277955271565E-2</v>
      </c>
      <c r="AE143" s="228">
        <v>84</v>
      </c>
      <c r="AF143" s="229">
        <v>468</v>
      </c>
      <c r="AG143" s="24">
        <v>0.04</v>
      </c>
      <c r="AH143" s="229">
        <v>440</v>
      </c>
      <c r="AI143" s="229">
        <v>530</v>
      </c>
      <c r="AJ143" s="24">
        <v>0.33714285714285713</v>
      </c>
      <c r="AK143" s="24">
        <v>6.7428571428571421E-2</v>
      </c>
      <c r="AL143" s="228">
        <v>20</v>
      </c>
      <c r="AM143" s="229">
        <v>548</v>
      </c>
      <c r="AN143" s="24">
        <v>0.11156186612576065</v>
      </c>
      <c r="AO143" s="229">
        <v>500</v>
      </c>
      <c r="AP143" s="229">
        <v>595</v>
      </c>
      <c r="AQ143" s="24">
        <v>0.37</v>
      </c>
      <c r="AR143" s="24">
        <v>7.3999999999999996E-2</v>
      </c>
      <c r="AS143" s="46" t="s">
        <v>338</v>
      </c>
    </row>
    <row r="144" spans="1:45" ht="10" x14ac:dyDescent="0.2">
      <c r="B144" s="6" t="s">
        <v>271</v>
      </c>
      <c r="C144" s="228">
        <v>15</v>
      </c>
      <c r="D144" s="229">
        <v>260</v>
      </c>
      <c r="E144" s="24">
        <v>0.18181818181818182</v>
      </c>
      <c r="F144" s="229">
        <v>200</v>
      </c>
      <c r="G144" s="229">
        <v>330</v>
      </c>
      <c r="H144" s="24">
        <v>0.67741935483870963</v>
      </c>
      <c r="I144" s="24">
        <v>0.13548387096774192</v>
      </c>
      <c r="J144" s="228">
        <v>89</v>
      </c>
      <c r="K144" s="229">
        <v>380</v>
      </c>
      <c r="L144" s="24">
        <v>8.5714285714285715E-2</v>
      </c>
      <c r="M144" s="229">
        <v>360</v>
      </c>
      <c r="N144" s="229">
        <v>420</v>
      </c>
      <c r="O144" s="24">
        <v>0.49019607843137253</v>
      </c>
      <c r="P144" s="24">
        <v>9.8039215686274508E-2</v>
      </c>
      <c r="Q144" s="228">
        <v>17</v>
      </c>
      <c r="R144" s="229">
        <v>460</v>
      </c>
      <c r="S144" s="24">
        <v>0.21052631578947367</v>
      </c>
      <c r="T144" s="229">
        <v>410</v>
      </c>
      <c r="U144" s="229">
        <v>480</v>
      </c>
      <c r="V144" s="24">
        <v>0.4375</v>
      </c>
      <c r="W144" s="24">
        <v>8.7499999999999994E-2</v>
      </c>
      <c r="X144" s="228">
        <v>13</v>
      </c>
      <c r="Y144" s="229">
        <v>380</v>
      </c>
      <c r="Z144" s="24">
        <v>8.5714285714285715E-2</v>
      </c>
      <c r="AA144" s="229">
        <v>350</v>
      </c>
      <c r="AB144" s="229">
        <v>400</v>
      </c>
      <c r="AC144" s="24">
        <v>0.35714285714285715</v>
      </c>
      <c r="AD144" s="24">
        <v>7.1428571428571425E-2</v>
      </c>
      <c r="AE144" s="228">
        <v>131</v>
      </c>
      <c r="AF144" s="229">
        <v>455</v>
      </c>
      <c r="AG144" s="24">
        <v>8.3333333333333329E-2</v>
      </c>
      <c r="AH144" s="229">
        <v>400</v>
      </c>
      <c r="AI144" s="229">
        <v>500</v>
      </c>
      <c r="AJ144" s="24">
        <v>0.3188405797101449</v>
      </c>
      <c r="AK144" s="24">
        <v>6.3768115942028983E-2</v>
      </c>
      <c r="AL144" s="228">
        <v>56</v>
      </c>
      <c r="AM144" s="229">
        <v>585</v>
      </c>
      <c r="AN144" s="24">
        <v>6.363636363636363E-2</v>
      </c>
      <c r="AO144" s="229">
        <v>550</v>
      </c>
      <c r="AP144" s="229">
        <v>635</v>
      </c>
      <c r="AQ144" s="24">
        <v>0.39285714285714285</v>
      </c>
      <c r="AR144" s="24">
        <v>7.857142857142857E-2</v>
      </c>
      <c r="AS144" s="46" t="s">
        <v>338</v>
      </c>
    </row>
    <row r="145" spans="2:45" ht="10" x14ac:dyDescent="0.2">
      <c r="B145" s="6" t="s">
        <v>272</v>
      </c>
      <c r="C145" s="228">
        <v>19</v>
      </c>
      <c r="D145" s="229">
        <v>230</v>
      </c>
      <c r="E145" s="24">
        <v>4.5454545454545456E-2</v>
      </c>
      <c r="F145" s="229">
        <v>185</v>
      </c>
      <c r="G145" s="229">
        <v>250</v>
      </c>
      <c r="H145" s="24">
        <v>0.53333333333333333</v>
      </c>
      <c r="I145" s="24">
        <v>0.10666666666666666</v>
      </c>
      <c r="J145" s="228">
        <v>35</v>
      </c>
      <c r="K145" s="229">
        <v>290</v>
      </c>
      <c r="L145" s="24">
        <v>3.5714285714285712E-2</v>
      </c>
      <c r="M145" s="229">
        <v>260</v>
      </c>
      <c r="N145" s="229">
        <v>310</v>
      </c>
      <c r="O145" s="24">
        <v>0.2608695652173913</v>
      </c>
      <c r="P145" s="24">
        <v>5.2173913043478258E-2</v>
      </c>
      <c r="Q145" s="228" t="s">
        <v>41</v>
      </c>
      <c r="R145" s="229" t="s">
        <v>41</v>
      </c>
      <c r="S145" s="24" t="s">
        <v>41</v>
      </c>
      <c r="T145" s="229" t="s">
        <v>41</v>
      </c>
      <c r="U145" s="229" t="s">
        <v>41</v>
      </c>
      <c r="V145" s="24" t="s">
        <v>41</v>
      </c>
      <c r="W145" s="24" t="s">
        <v>41</v>
      </c>
      <c r="X145" s="228">
        <v>29</v>
      </c>
      <c r="Y145" s="229">
        <v>300</v>
      </c>
      <c r="Z145" s="24">
        <v>0</v>
      </c>
      <c r="AA145" s="229">
        <v>280</v>
      </c>
      <c r="AB145" s="229">
        <v>340</v>
      </c>
      <c r="AC145" s="24">
        <v>0.30434782608695654</v>
      </c>
      <c r="AD145" s="24">
        <v>6.0869565217391307E-2</v>
      </c>
      <c r="AE145" s="228">
        <v>97</v>
      </c>
      <c r="AF145" s="229">
        <v>360</v>
      </c>
      <c r="AG145" s="24">
        <v>0</v>
      </c>
      <c r="AH145" s="229">
        <v>340</v>
      </c>
      <c r="AI145" s="229">
        <v>400</v>
      </c>
      <c r="AJ145" s="24">
        <v>0.35849056603773582</v>
      </c>
      <c r="AK145" s="24">
        <v>7.1698113207547168E-2</v>
      </c>
      <c r="AL145" s="228">
        <v>26</v>
      </c>
      <c r="AM145" s="229">
        <v>450</v>
      </c>
      <c r="AN145" s="24">
        <v>4.6511627906976744E-2</v>
      </c>
      <c r="AO145" s="229">
        <v>400</v>
      </c>
      <c r="AP145" s="229">
        <v>510</v>
      </c>
      <c r="AQ145" s="24">
        <v>0.5</v>
      </c>
      <c r="AR145" s="24">
        <v>0.1</v>
      </c>
      <c r="AS145" s="46" t="s">
        <v>338</v>
      </c>
    </row>
    <row r="146" spans="2:45" ht="10" x14ac:dyDescent="0.2">
      <c r="B146" s="6" t="s">
        <v>1</v>
      </c>
      <c r="C146" s="228">
        <v>32</v>
      </c>
      <c r="D146" s="229">
        <v>300</v>
      </c>
      <c r="E146" s="24">
        <v>9.0909090909090912E-2</v>
      </c>
      <c r="F146" s="229">
        <v>253</v>
      </c>
      <c r="G146" s="229">
        <v>430</v>
      </c>
      <c r="H146" s="24">
        <v>0.66666666666666663</v>
      </c>
      <c r="I146" s="24">
        <v>0.13333333333333333</v>
      </c>
      <c r="J146" s="228">
        <v>93</v>
      </c>
      <c r="K146" s="229">
        <v>300</v>
      </c>
      <c r="L146" s="24">
        <v>0</v>
      </c>
      <c r="M146" s="229">
        <v>260</v>
      </c>
      <c r="N146" s="229">
        <v>340</v>
      </c>
      <c r="O146" s="24">
        <v>0.42857142857142855</v>
      </c>
      <c r="P146" s="24">
        <v>8.5714285714285715E-2</v>
      </c>
      <c r="Q146" s="228">
        <v>47</v>
      </c>
      <c r="R146" s="229">
        <v>390</v>
      </c>
      <c r="S146" s="24">
        <v>8.3333333333333329E-2</v>
      </c>
      <c r="T146" s="229">
        <v>350</v>
      </c>
      <c r="U146" s="229">
        <v>440</v>
      </c>
      <c r="V146" s="24">
        <v>0.18181818181818182</v>
      </c>
      <c r="W146" s="24">
        <v>3.6363636363636362E-2</v>
      </c>
      <c r="X146" s="228">
        <v>56</v>
      </c>
      <c r="Y146" s="229">
        <v>330</v>
      </c>
      <c r="Z146" s="24">
        <v>0.1</v>
      </c>
      <c r="AA146" s="229">
        <v>293</v>
      </c>
      <c r="AB146" s="229">
        <v>368</v>
      </c>
      <c r="AC146" s="24">
        <v>0.33064516129032256</v>
      </c>
      <c r="AD146" s="24">
        <v>6.6129032258064518E-2</v>
      </c>
      <c r="AE146" s="228">
        <v>196</v>
      </c>
      <c r="AF146" s="229">
        <v>400</v>
      </c>
      <c r="AG146" s="24">
        <v>0.1111111111111111</v>
      </c>
      <c r="AH146" s="229">
        <v>340</v>
      </c>
      <c r="AI146" s="229">
        <v>450</v>
      </c>
      <c r="AJ146" s="24">
        <v>0.42857142857142855</v>
      </c>
      <c r="AK146" s="24">
        <v>8.5714285714285715E-2</v>
      </c>
      <c r="AL146" s="228">
        <v>51</v>
      </c>
      <c r="AM146" s="229">
        <v>480</v>
      </c>
      <c r="AN146" s="24">
        <v>9.0909090909090912E-2</v>
      </c>
      <c r="AO146" s="229">
        <v>430</v>
      </c>
      <c r="AP146" s="229">
        <v>500</v>
      </c>
      <c r="AQ146" s="24">
        <v>0.33333333333333331</v>
      </c>
      <c r="AR146" s="24">
        <v>6.6666666666666666E-2</v>
      </c>
      <c r="AS146" s="46" t="s">
        <v>338</v>
      </c>
    </row>
    <row r="147" spans="2:45" ht="10" x14ac:dyDescent="0.2">
      <c r="B147" s="6" t="s">
        <v>2</v>
      </c>
      <c r="C147" s="228">
        <v>76</v>
      </c>
      <c r="D147" s="229">
        <v>250</v>
      </c>
      <c r="E147" s="24">
        <v>4.1666666666666664E-2</v>
      </c>
      <c r="F147" s="229">
        <v>205</v>
      </c>
      <c r="G147" s="229">
        <v>325</v>
      </c>
      <c r="H147" s="24">
        <v>0.25</v>
      </c>
      <c r="I147" s="24">
        <v>0.05</v>
      </c>
      <c r="J147" s="228">
        <v>213</v>
      </c>
      <c r="K147" s="229">
        <v>300</v>
      </c>
      <c r="L147" s="24">
        <v>0.1111111111111111</v>
      </c>
      <c r="M147" s="229">
        <v>280</v>
      </c>
      <c r="N147" s="229">
        <v>340</v>
      </c>
      <c r="O147" s="24">
        <v>0.36363636363636365</v>
      </c>
      <c r="P147" s="24">
        <v>7.2727272727272724E-2</v>
      </c>
      <c r="Q147" s="228">
        <v>57</v>
      </c>
      <c r="R147" s="229">
        <v>400</v>
      </c>
      <c r="S147" s="24">
        <v>8.1081081081081086E-2</v>
      </c>
      <c r="T147" s="229">
        <v>370</v>
      </c>
      <c r="U147" s="229">
        <v>450</v>
      </c>
      <c r="V147" s="24">
        <v>0.31147540983606559</v>
      </c>
      <c r="W147" s="24">
        <v>6.2295081967213117E-2</v>
      </c>
      <c r="X147" s="228">
        <v>80</v>
      </c>
      <c r="Y147" s="229">
        <v>335</v>
      </c>
      <c r="Z147" s="24">
        <v>4.6875E-2</v>
      </c>
      <c r="AA147" s="229">
        <v>310</v>
      </c>
      <c r="AB147" s="229">
        <v>370</v>
      </c>
      <c r="AC147" s="24">
        <v>0.28846153846153844</v>
      </c>
      <c r="AD147" s="24">
        <v>5.7692307692307689E-2</v>
      </c>
      <c r="AE147" s="228">
        <v>428</v>
      </c>
      <c r="AF147" s="229">
        <v>408</v>
      </c>
      <c r="AG147" s="24">
        <v>7.3684210526315783E-2</v>
      </c>
      <c r="AH147" s="229">
        <v>375</v>
      </c>
      <c r="AI147" s="229">
        <v>460</v>
      </c>
      <c r="AJ147" s="24">
        <v>0.27500000000000002</v>
      </c>
      <c r="AK147" s="24">
        <v>5.5000000000000007E-2</v>
      </c>
      <c r="AL147" s="228">
        <v>178</v>
      </c>
      <c r="AM147" s="229">
        <v>500</v>
      </c>
      <c r="AN147" s="24">
        <v>8.6956521739130432E-2</v>
      </c>
      <c r="AO147" s="229">
        <v>450</v>
      </c>
      <c r="AP147" s="229">
        <v>580</v>
      </c>
      <c r="AQ147" s="24">
        <v>0.3888888888888889</v>
      </c>
      <c r="AR147" s="24">
        <v>7.7777777777777779E-2</v>
      </c>
      <c r="AS147" s="46" t="s">
        <v>338</v>
      </c>
    </row>
    <row r="148" spans="2:45" ht="10" x14ac:dyDescent="0.2">
      <c r="B148" s="6" t="s">
        <v>273</v>
      </c>
      <c r="C148" s="228">
        <v>43</v>
      </c>
      <c r="D148" s="229">
        <v>235</v>
      </c>
      <c r="E148" s="24">
        <v>6.8181818181818177E-2</v>
      </c>
      <c r="F148" s="229">
        <v>220</v>
      </c>
      <c r="G148" s="229">
        <v>250</v>
      </c>
      <c r="H148" s="24">
        <v>0.62068965517241381</v>
      </c>
      <c r="I148" s="24">
        <v>0.12413793103448276</v>
      </c>
      <c r="J148" s="228">
        <v>84</v>
      </c>
      <c r="K148" s="229">
        <v>290</v>
      </c>
      <c r="L148" s="24">
        <v>0.11538461538461539</v>
      </c>
      <c r="M148" s="229">
        <v>270</v>
      </c>
      <c r="N148" s="229">
        <v>310</v>
      </c>
      <c r="O148" s="24">
        <v>0.65714285714285714</v>
      </c>
      <c r="P148" s="24">
        <v>0.13142857142857142</v>
      </c>
      <c r="Q148" s="228" t="s">
        <v>41</v>
      </c>
      <c r="R148" s="229" t="s">
        <v>41</v>
      </c>
      <c r="S148" s="24" t="s">
        <v>41</v>
      </c>
      <c r="T148" s="229" t="s">
        <v>41</v>
      </c>
      <c r="U148" s="229" t="s">
        <v>41</v>
      </c>
      <c r="V148" s="24" t="s">
        <v>41</v>
      </c>
      <c r="W148" s="24" t="s">
        <v>41</v>
      </c>
      <c r="X148" s="228">
        <v>46</v>
      </c>
      <c r="Y148" s="229">
        <v>320</v>
      </c>
      <c r="Z148" s="24">
        <v>6.6666666666666666E-2</v>
      </c>
      <c r="AA148" s="229">
        <v>300</v>
      </c>
      <c r="AB148" s="229">
        <v>340</v>
      </c>
      <c r="AC148" s="24">
        <v>0.52380952380952384</v>
      </c>
      <c r="AD148" s="24">
        <v>0.10476190476190476</v>
      </c>
      <c r="AE148" s="228">
        <v>168</v>
      </c>
      <c r="AF148" s="229">
        <v>369</v>
      </c>
      <c r="AG148" s="24">
        <v>5.4285714285714284E-2</v>
      </c>
      <c r="AH148" s="229">
        <v>340</v>
      </c>
      <c r="AI148" s="229">
        <v>400</v>
      </c>
      <c r="AJ148" s="24">
        <v>0.36666666666666664</v>
      </c>
      <c r="AK148" s="24">
        <v>7.3333333333333334E-2</v>
      </c>
      <c r="AL148" s="228">
        <v>53</v>
      </c>
      <c r="AM148" s="229">
        <v>465</v>
      </c>
      <c r="AN148" s="24">
        <v>8.1395348837209308E-2</v>
      </c>
      <c r="AO148" s="229">
        <v>425</v>
      </c>
      <c r="AP148" s="229">
        <v>500</v>
      </c>
      <c r="AQ148" s="24">
        <v>0.5</v>
      </c>
      <c r="AR148" s="24">
        <v>0.1</v>
      </c>
      <c r="AS148" s="46" t="s">
        <v>338</v>
      </c>
    </row>
    <row r="149" spans="2:45" ht="10" x14ac:dyDescent="0.2">
      <c r="B149" s="6" t="s">
        <v>274</v>
      </c>
      <c r="C149" s="228">
        <v>47</v>
      </c>
      <c r="D149" s="229">
        <v>250</v>
      </c>
      <c r="E149" s="24">
        <v>8.6956521739130432E-2</v>
      </c>
      <c r="F149" s="229">
        <v>220</v>
      </c>
      <c r="G149" s="229">
        <v>290</v>
      </c>
      <c r="H149" s="24">
        <v>0.5625</v>
      </c>
      <c r="I149" s="24">
        <v>0.1125</v>
      </c>
      <c r="J149" s="228">
        <v>85</v>
      </c>
      <c r="K149" s="229">
        <v>280</v>
      </c>
      <c r="L149" s="24">
        <v>7.6923076923076927E-2</v>
      </c>
      <c r="M149" s="229">
        <v>260</v>
      </c>
      <c r="N149" s="229">
        <v>310</v>
      </c>
      <c r="O149" s="24">
        <v>0.51351351351351349</v>
      </c>
      <c r="P149" s="24">
        <v>0.10270270270270269</v>
      </c>
      <c r="Q149" s="228">
        <v>10</v>
      </c>
      <c r="R149" s="229">
        <v>330</v>
      </c>
      <c r="S149" s="24">
        <v>-1.4925373134328358E-2</v>
      </c>
      <c r="T149" s="229">
        <v>320</v>
      </c>
      <c r="U149" s="229">
        <v>350</v>
      </c>
      <c r="V149" s="24">
        <v>0.53488372093023251</v>
      </c>
      <c r="W149" s="24">
        <v>0.1069767441860465</v>
      </c>
      <c r="X149" s="228">
        <v>67</v>
      </c>
      <c r="Y149" s="229">
        <v>300</v>
      </c>
      <c r="Z149" s="24">
        <v>3.4482758620689655E-2</v>
      </c>
      <c r="AA149" s="229">
        <v>290</v>
      </c>
      <c r="AB149" s="229">
        <v>330</v>
      </c>
      <c r="AC149" s="24">
        <v>0.57894736842105265</v>
      </c>
      <c r="AD149" s="24">
        <v>0.11578947368421053</v>
      </c>
      <c r="AE149" s="228">
        <v>260</v>
      </c>
      <c r="AF149" s="229">
        <v>360</v>
      </c>
      <c r="AG149" s="24">
        <v>2.8571428571428571E-2</v>
      </c>
      <c r="AH149" s="229">
        <v>330</v>
      </c>
      <c r="AI149" s="229">
        <v>385</v>
      </c>
      <c r="AJ149" s="24">
        <v>0.56521739130434778</v>
      </c>
      <c r="AK149" s="24">
        <v>0.11304347826086955</v>
      </c>
      <c r="AL149" s="228">
        <v>79</v>
      </c>
      <c r="AM149" s="229">
        <v>470</v>
      </c>
      <c r="AN149" s="24">
        <v>8.0459770114942528E-2</v>
      </c>
      <c r="AO149" s="229">
        <v>420</v>
      </c>
      <c r="AP149" s="229">
        <v>520</v>
      </c>
      <c r="AQ149" s="24">
        <v>0.62068965517241381</v>
      </c>
      <c r="AR149" s="24">
        <v>0.12413793103448276</v>
      </c>
      <c r="AS149" s="46" t="s">
        <v>338</v>
      </c>
    </row>
    <row r="150" spans="2:45" ht="10" x14ac:dyDescent="0.2">
      <c r="B150" s="6" t="s">
        <v>275</v>
      </c>
      <c r="C150" s="228">
        <v>16</v>
      </c>
      <c r="D150" s="229">
        <v>290</v>
      </c>
      <c r="E150" s="24">
        <v>-3.3333333333333333E-2</v>
      </c>
      <c r="F150" s="229">
        <v>255</v>
      </c>
      <c r="G150" s="229">
        <v>320</v>
      </c>
      <c r="H150" s="24">
        <v>0.2608695652173913</v>
      </c>
      <c r="I150" s="24">
        <v>5.2173913043478258E-2</v>
      </c>
      <c r="J150" s="228">
        <v>43</v>
      </c>
      <c r="K150" s="229">
        <v>445</v>
      </c>
      <c r="L150" s="24">
        <v>3.4883720930232558E-2</v>
      </c>
      <c r="M150" s="229">
        <v>400</v>
      </c>
      <c r="N150" s="229">
        <v>475</v>
      </c>
      <c r="O150" s="24">
        <v>0.30882352941176472</v>
      </c>
      <c r="P150" s="24">
        <v>6.1764705882352944E-2</v>
      </c>
      <c r="Q150" s="228">
        <v>38</v>
      </c>
      <c r="R150" s="229">
        <v>530</v>
      </c>
      <c r="S150" s="24">
        <v>-3.6363636363636362E-2</v>
      </c>
      <c r="T150" s="229">
        <v>480</v>
      </c>
      <c r="U150" s="229">
        <v>600</v>
      </c>
      <c r="V150" s="24">
        <v>0.29268292682926828</v>
      </c>
      <c r="W150" s="24">
        <v>5.8536585365853655E-2</v>
      </c>
      <c r="X150" s="228">
        <v>16</v>
      </c>
      <c r="Y150" s="229">
        <v>450</v>
      </c>
      <c r="Z150" s="24">
        <v>-2.1739130434782608E-2</v>
      </c>
      <c r="AA150" s="229">
        <v>410</v>
      </c>
      <c r="AB150" s="229">
        <v>498</v>
      </c>
      <c r="AC150" s="24">
        <v>0.27478753541076489</v>
      </c>
      <c r="AD150" s="24">
        <v>5.4957507082152982E-2</v>
      </c>
      <c r="AE150" s="228">
        <v>173</v>
      </c>
      <c r="AF150" s="229">
        <v>530</v>
      </c>
      <c r="AG150" s="24">
        <v>-3.6363636363636362E-2</v>
      </c>
      <c r="AH150" s="229">
        <v>495</v>
      </c>
      <c r="AI150" s="229">
        <v>580</v>
      </c>
      <c r="AJ150" s="24">
        <v>0.26190476190476192</v>
      </c>
      <c r="AK150" s="24">
        <v>5.2380952380952382E-2</v>
      </c>
      <c r="AL150" s="228">
        <v>165</v>
      </c>
      <c r="AM150" s="229">
        <v>600</v>
      </c>
      <c r="AN150" s="24">
        <v>0</v>
      </c>
      <c r="AO150" s="229">
        <v>580</v>
      </c>
      <c r="AP150" s="229">
        <v>685</v>
      </c>
      <c r="AQ150" s="24">
        <v>0.25</v>
      </c>
      <c r="AR150" s="24">
        <v>0.05</v>
      </c>
      <c r="AS150" s="46" t="s">
        <v>338</v>
      </c>
    </row>
    <row r="151" spans="2:45" ht="10" x14ac:dyDescent="0.2">
      <c r="B151" s="6" t="s">
        <v>276</v>
      </c>
      <c r="C151" s="228" t="s">
        <v>41</v>
      </c>
      <c r="D151" s="229" t="s">
        <v>41</v>
      </c>
      <c r="E151" s="24" t="s">
        <v>41</v>
      </c>
      <c r="F151" s="229" t="s">
        <v>41</v>
      </c>
      <c r="G151" s="229" t="s">
        <v>41</v>
      </c>
      <c r="H151" s="24" t="s">
        <v>41</v>
      </c>
      <c r="I151" s="24" t="s">
        <v>41</v>
      </c>
      <c r="J151" s="228">
        <v>45</v>
      </c>
      <c r="K151" s="229">
        <v>340</v>
      </c>
      <c r="L151" s="24">
        <v>0.11475409836065574</v>
      </c>
      <c r="M151" s="229">
        <v>300</v>
      </c>
      <c r="N151" s="229">
        <v>350</v>
      </c>
      <c r="O151" s="24">
        <v>0.7</v>
      </c>
      <c r="P151" s="24">
        <v>0.13999999999999999</v>
      </c>
      <c r="Q151" s="228">
        <v>13</v>
      </c>
      <c r="R151" s="229">
        <v>420</v>
      </c>
      <c r="S151" s="24">
        <v>-0.10638297872340426</v>
      </c>
      <c r="T151" s="229">
        <v>400</v>
      </c>
      <c r="U151" s="229">
        <v>460</v>
      </c>
      <c r="V151" s="24">
        <v>0.5</v>
      </c>
      <c r="W151" s="24">
        <v>0.1</v>
      </c>
      <c r="X151" s="228">
        <v>24</v>
      </c>
      <c r="Y151" s="229">
        <v>365</v>
      </c>
      <c r="Z151" s="24">
        <v>4.2857142857142858E-2</v>
      </c>
      <c r="AA151" s="229">
        <v>335</v>
      </c>
      <c r="AB151" s="229">
        <v>400</v>
      </c>
      <c r="AC151" s="24">
        <v>0.46</v>
      </c>
      <c r="AD151" s="24">
        <v>9.1999999999999998E-2</v>
      </c>
      <c r="AE151" s="228">
        <v>159</v>
      </c>
      <c r="AF151" s="229">
        <v>420</v>
      </c>
      <c r="AG151" s="24">
        <v>0.05</v>
      </c>
      <c r="AH151" s="229">
        <v>380</v>
      </c>
      <c r="AI151" s="229">
        <v>450</v>
      </c>
      <c r="AJ151" s="24">
        <v>0.58490566037735847</v>
      </c>
      <c r="AK151" s="24">
        <v>0.1169811320754717</v>
      </c>
      <c r="AL151" s="228">
        <v>43</v>
      </c>
      <c r="AM151" s="229">
        <v>500</v>
      </c>
      <c r="AN151" s="24">
        <v>0.13636363636363635</v>
      </c>
      <c r="AO151" s="229">
        <v>450</v>
      </c>
      <c r="AP151" s="229">
        <v>580</v>
      </c>
      <c r="AQ151" s="24">
        <v>0.5625</v>
      </c>
      <c r="AR151" s="24">
        <v>0.1125</v>
      </c>
      <c r="AS151" s="46" t="s">
        <v>338</v>
      </c>
    </row>
    <row r="152" spans="2:45" ht="10" x14ac:dyDescent="0.2">
      <c r="B152" s="6" t="s">
        <v>277</v>
      </c>
      <c r="C152" s="228">
        <v>41</v>
      </c>
      <c r="D152" s="229">
        <v>260</v>
      </c>
      <c r="E152" s="24">
        <v>0.04</v>
      </c>
      <c r="F152" s="229">
        <v>230</v>
      </c>
      <c r="G152" s="229">
        <v>275</v>
      </c>
      <c r="H152" s="24">
        <v>0.52941176470588236</v>
      </c>
      <c r="I152" s="24">
        <v>0.10588235294117647</v>
      </c>
      <c r="J152" s="228">
        <v>147</v>
      </c>
      <c r="K152" s="229">
        <v>360</v>
      </c>
      <c r="L152" s="24">
        <v>9.0909090909090912E-2</v>
      </c>
      <c r="M152" s="229">
        <v>320</v>
      </c>
      <c r="N152" s="229">
        <v>400</v>
      </c>
      <c r="O152" s="24">
        <v>0.56521739130434778</v>
      </c>
      <c r="P152" s="24">
        <v>0.11304347826086955</v>
      </c>
      <c r="Q152" s="228">
        <v>44</v>
      </c>
      <c r="R152" s="229">
        <v>445</v>
      </c>
      <c r="S152" s="24">
        <v>5.9523809523809521E-2</v>
      </c>
      <c r="T152" s="229">
        <v>400</v>
      </c>
      <c r="U152" s="229">
        <v>478</v>
      </c>
      <c r="V152" s="24">
        <v>0.51877133105802042</v>
      </c>
      <c r="W152" s="24">
        <v>0.10375426621160408</v>
      </c>
      <c r="X152" s="228">
        <v>55</v>
      </c>
      <c r="Y152" s="229">
        <v>385</v>
      </c>
      <c r="Z152" s="24">
        <v>6.9444444444444448E-2</v>
      </c>
      <c r="AA152" s="229">
        <v>350</v>
      </c>
      <c r="AB152" s="229">
        <v>430</v>
      </c>
      <c r="AC152" s="24">
        <v>0.5714285714285714</v>
      </c>
      <c r="AD152" s="24">
        <v>0.11428571428571428</v>
      </c>
      <c r="AE152" s="228">
        <v>247</v>
      </c>
      <c r="AF152" s="229">
        <v>420</v>
      </c>
      <c r="AG152" s="24">
        <v>2.4390243902439025E-2</v>
      </c>
      <c r="AH152" s="229">
        <v>380</v>
      </c>
      <c r="AI152" s="229">
        <v>465</v>
      </c>
      <c r="AJ152" s="24">
        <v>0.5</v>
      </c>
      <c r="AK152" s="24">
        <v>0.1</v>
      </c>
      <c r="AL152" s="228">
        <v>168</v>
      </c>
      <c r="AM152" s="229">
        <v>500</v>
      </c>
      <c r="AN152" s="24">
        <v>4.1666666666666664E-2</v>
      </c>
      <c r="AO152" s="229">
        <v>473</v>
      </c>
      <c r="AP152" s="229">
        <v>550</v>
      </c>
      <c r="AQ152" s="24">
        <v>0.3888888888888889</v>
      </c>
      <c r="AR152" s="24">
        <v>7.7777777777777779E-2</v>
      </c>
      <c r="AS152" s="46" t="s">
        <v>338</v>
      </c>
    </row>
    <row r="153" spans="2:45" ht="10" x14ac:dyDescent="0.2">
      <c r="B153" s="6" t="s">
        <v>278</v>
      </c>
      <c r="C153" s="228" t="s">
        <v>41</v>
      </c>
      <c r="D153" s="229" t="s">
        <v>41</v>
      </c>
      <c r="E153" s="24" t="s">
        <v>41</v>
      </c>
      <c r="F153" s="229" t="s">
        <v>41</v>
      </c>
      <c r="G153" s="229" t="s">
        <v>41</v>
      </c>
      <c r="H153" s="24" t="s">
        <v>41</v>
      </c>
      <c r="I153" s="24" t="s">
        <v>41</v>
      </c>
      <c r="J153" s="228">
        <v>40</v>
      </c>
      <c r="K153" s="229">
        <v>300</v>
      </c>
      <c r="L153" s="24">
        <v>-7.6923076923076927E-2</v>
      </c>
      <c r="M153" s="229">
        <v>288</v>
      </c>
      <c r="N153" s="229">
        <v>345</v>
      </c>
      <c r="O153" s="24">
        <v>0.27659574468085107</v>
      </c>
      <c r="P153" s="24">
        <v>5.5319148936170216E-2</v>
      </c>
      <c r="Q153" s="228" t="s">
        <v>41</v>
      </c>
      <c r="R153" s="229" t="s">
        <v>41</v>
      </c>
      <c r="S153" s="24" t="s">
        <v>41</v>
      </c>
      <c r="T153" s="229" t="s">
        <v>41</v>
      </c>
      <c r="U153" s="229" t="s">
        <v>41</v>
      </c>
      <c r="V153" s="24" t="s">
        <v>41</v>
      </c>
      <c r="W153" s="24" t="s">
        <v>41</v>
      </c>
      <c r="X153" s="228">
        <v>12</v>
      </c>
      <c r="Y153" s="229">
        <v>375</v>
      </c>
      <c r="Z153" s="24">
        <v>4.1666666666666664E-2</v>
      </c>
      <c r="AA153" s="229">
        <v>335</v>
      </c>
      <c r="AB153" s="229">
        <v>388</v>
      </c>
      <c r="AC153" s="24">
        <v>0.41509433962264153</v>
      </c>
      <c r="AD153" s="24">
        <v>8.3018867924528311E-2</v>
      </c>
      <c r="AE153" s="228">
        <v>88</v>
      </c>
      <c r="AF153" s="229">
        <v>400</v>
      </c>
      <c r="AG153" s="24">
        <v>8.1081081081081086E-2</v>
      </c>
      <c r="AH153" s="229">
        <v>370</v>
      </c>
      <c r="AI153" s="229">
        <v>430</v>
      </c>
      <c r="AJ153" s="24">
        <v>0.37931034482758619</v>
      </c>
      <c r="AK153" s="24">
        <v>7.586206896551724E-2</v>
      </c>
      <c r="AL153" s="228">
        <v>40</v>
      </c>
      <c r="AM153" s="229">
        <v>500</v>
      </c>
      <c r="AN153" s="24">
        <v>0.13636363636363635</v>
      </c>
      <c r="AO153" s="229">
        <v>450</v>
      </c>
      <c r="AP153" s="229">
        <v>530</v>
      </c>
      <c r="AQ153" s="24">
        <v>0.42857142857142855</v>
      </c>
      <c r="AR153" s="24">
        <v>8.5714285714285715E-2</v>
      </c>
      <c r="AS153" s="46" t="s">
        <v>338</v>
      </c>
    </row>
    <row r="154" spans="2:45" ht="10" x14ac:dyDescent="0.2">
      <c r="B154" s="6" t="s">
        <v>279</v>
      </c>
      <c r="C154" s="228">
        <v>109</v>
      </c>
      <c r="D154" s="229">
        <v>250</v>
      </c>
      <c r="E154" s="24">
        <v>9.6491228070175433E-2</v>
      </c>
      <c r="F154" s="229">
        <v>220</v>
      </c>
      <c r="G154" s="229">
        <v>300</v>
      </c>
      <c r="H154" s="24">
        <v>0.3888888888888889</v>
      </c>
      <c r="I154" s="24">
        <v>7.7777777777777779E-2</v>
      </c>
      <c r="J154" s="228">
        <v>304</v>
      </c>
      <c r="K154" s="229">
        <v>320</v>
      </c>
      <c r="L154" s="24">
        <v>6.6666666666666666E-2</v>
      </c>
      <c r="M154" s="229">
        <v>285</v>
      </c>
      <c r="N154" s="229">
        <v>360</v>
      </c>
      <c r="O154" s="24">
        <v>0.36170212765957449</v>
      </c>
      <c r="P154" s="24">
        <v>7.2340425531914901E-2</v>
      </c>
      <c r="Q154" s="228">
        <v>91</v>
      </c>
      <c r="R154" s="229">
        <v>440</v>
      </c>
      <c r="S154" s="24">
        <v>0.1</v>
      </c>
      <c r="T154" s="229">
        <v>380</v>
      </c>
      <c r="U154" s="229">
        <v>490</v>
      </c>
      <c r="V154" s="24">
        <v>0.38364779874213839</v>
      </c>
      <c r="W154" s="24">
        <v>7.6729559748427684E-2</v>
      </c>
      <c r="X154" s="228">
        <v>69</v>
      </c>
      <c r="Y154" s="229">
        <v>350</v>
      </c>
      <c r="Z154" s="24">
        <v>9.375E-2</v>
      </c>
      <c r="AA154" s="229">
        <v>300</v>
      </c>
      <c r="AB154" s="229">
        <v>370</v>
      </c>
      <c r="AC154" s="24">
        <v>0.4</v>
      </c>
      <c r="AD154" s="24">
        <v>0.08</v>
      </c>
      <c r="AE154" s="228">
        <v>504</v>
      </c>
      <c r="AF154" s="229">
        <v>420</v>
      </c>
      <c r="AG154" s="24">
        <v>7.6923076923076927E-2</v>
      </c>
      <c r="AH154" s="229">
        <v>380</v>
      </c>
      <c r="AI154" s="229">
        <v>480</v>
      </c>
      <c r="AJ154" s="24">
        <v>0.4</v>
      </c>
      <c r="AK154" s="24">
        <v>0.08</v>
      </c>
      <c r="AL154" s="228">
        <v>189</v>
      </c>
      <c r="AM154" s="229">
        <v>550</v>
      </c>
      <c r="AN154" s="24">
        <v>0.13402061855670103</v>
      </c>
      <c r="AO154" s="229">
        <v>495</v>
      </c>
      <c r="AP154" s="229">
        <v>600</v>
      </c>
      <c r="AQ154" s="24">
        <v>0.41025641025641024</v>
      </c>
      <c r="AR154" s="24">
        <v>8.2051282051282051E-2</v>
      </c>
      <c r="AS154" s="46" t="s">
        <v>338</v>
      </c>
    </row>
    <row r="155" spans="2:45" ht="10" x14ac:dyDescent="0.2">
      <c r="B155" s="6" t="s">
        <v>3</v>
      </c>
      <c r="C155" s="228">
        <v>48</v>
      </c>
      <c r="D155" s="229">
        <v>200</v>
      </c>
      <c r="E155" s="24">
        <v>0.17647058823529413</v>
      </c>
      <c r="F155" s="229">
        <v>195</v>
      </c>
      <c r="G155" s="229">
        <v>220</v>
      </c>
      <c r="H155" s="24">
        <v>0.33333333333333331</v>
      </c>
      <c r="I155" s="24">
        <v>6.6666666666666666E-2</v>
      </c>
      <c r="J155" s="228">
        <v>92</v>
      </c>
      <c r="K155" s="229">
        <v>320</v>
      </c>
      <c r="L155" s="24">
        <v>0.10344827586206896</v>
      </c>
      <c r="M155" s="229">
        <v>290</v>
      </c>
      <c r="N155" s="229">
        <v>350</v>
      </c>
      <c r="O155" s="24">
        <v>0.39130434782608697</v>
      </c>
      <c r="P155" s="24">
        <v>7.8260869565217397E-2</v>
      </c>
      <c r="Q155" s="228">
        <v>10</v>
      </c>
      <c r="R155" s="229">
        <v>445</v>
      </c>
      <c r="S155" s="24">
        <v>0.14102564102564102</v>
      </c>
      <c r="T155" s="229">
        <v>360</v>
      </c>
      <c r="U155" s="229">
        <v>550</v>
      </c>
      <c r="V155" s="24">
        <v>0.34848484848484851</v>
      </c>
      <c r="W155" s="24">
        <v>6.9696969696969702E-2</v>
      </c>
      <c r="X155" s="228">
        <v>12</v>
      </c>
      <c r="Y155" s="229">
        <v>330</v>
      </c>
      <c r="Z155" s="24">
        <v>0.13793103448275862</v>
      </c>
      <c r="AA155" s="229">
        <v>315</v>
      </c>
      <c r="AB155" s="229">
        <v>390</v>
      </c>
      <c r="AC155" s="24">
        <v>0.35802469135802467</v>
      </c>
      <c r="AD155" s="24">
        <v>7.160493827160494E-2</v>
      </c>
      <c r="AE155" s="228">
        <v>110</v>
      </c>
      <c r="AF155" s="229">
        <v>400</v>
      </c>
      <c r="AG155" s="24">
        <v>0.1111111111111111</v>
      </c>
      <c r="AH155" s="229">
        <v>370</v>
      </c>
      <c r="AI155" s="229">
        <v>450</v>
      </c>
      <c r="AJ155" s="24">
        <v>0.42857142857142855</v>
      </c>
      <c r="AK155" s="24">
        <v>8.5714285714285715E-2</v>
      </c>
      <c r="AL155" s="228">
        <v>37</v>
      </c>
      <c r="AM155" s="229">
        <v>500</v>
      </c>
      <c r="AN155" s="24">
        <v>0.19047619047619047</v>
      </c>
      <c r="AO155" s="229">
        <v>450</v>
      </c>
      <c r="AP155" s="229">
        <v>550</v>
      </c>
      <c r="AQ155" s="24">
        <v>0.42857142857142855</v>
      </c>
      <c r="AR155" s="24">
        <v>8.5714285714285715E-2</v>
      </c>
      <c r="AS155" s="46" t="s">
        <v>338</v>
      </c>
    </row>
    <row r="156" spans="2:45" ht="10" x14ac:dyDescent="0.2">
      <c r="B156" s="6" t="s">
        <v>280</v>
      </c>
      <c r="C156" s="228">
        <v>19</v>
      </c>
      <c r="D156" s="229">
        <v>310</v>
      </c>
      <c r="E156" s="24">
        <v>-6.0606060606060608E-2</v>
      </c>
      <c r="F156" s="229">
        <v>310</v>
      </c>
      <c r="G156" s="229">
        <v>400</v>
      </c>
      <c r="H156" s="24">
        <v>3.3333333333333333E-2</v>
      </c>
      <c r="I156" s="24">
        <v>6.6666666666666662E-3</v>
      </c>
      <c r="J156" s="228">
        <v>32</v>
      </c>
      <c r="K156" s="229">
        <v>493</v>
      </c>
      <c r="L156" s="24">
        <v>9.555555555555556E-2</v>
      </c>
      <c r="M156" s="229">
        <v>450</v>
      </c>
      <c r="N156" s="229">
        <v>528</v>
      </c>
      <c r="O156" s="24">
        <v>0.37709497206703912</v>
      </c>
      <c r="P156" s="24">
        <v>7.5418994413407825E-2</v>
      </c>
      <c r="Q156" s="228">
        <v>36</v>
      </c>
      <c r="R156" s="229">
        <v>600</v>
      </c>
      <c r="S156" s="24">
        <v>9.0909090909090912E-2</v>
      </c>
      <c r="T156" s="229">
        <v>560</v>
      </c>
      <c r="U156" s="229">
        <v>660</v>
      </c>
      <c r="V156" s="24">
        <v>0.25</v>
      </c>
      <c r="W156" s="24">
        <v>0.05</v>
      </c>
      <c r="X156" s="228">
        <v>30</v>
      </c>
      <c r="Y156" s="229">
        <v>500</v>
      </c>
      <c r="Z156" s="24">
        <v>0</v>
      </c>
      <c r="AA156" s="229">
        <v>450</v>
      </c>
      <c r="AB156" s="229">
        <v>540</v>
      </c>
      <c r="AC156" s="24">
        <v>0.26582278481012656</v>
      </c>
      <c r="AD156" s="24">
        <v>5.3164556962025308E-2</v>
      </c>
      <c r="AE156" s="228">
        <v>176</v>
      </c>
      <c r="AF156" s="229">
        <v>620</v>
      </c>
      <c r="AG156" s="24">
        <v>3.3333333333333333E-2</v>
      </c>
      <c r="AH156" s="229">
        <v>560</v>
      </c>
      <c r="AI156" s="229">
        <v>680</v>
      </c>
      <c r="AJ156" s="24">
        <v>0.29166666666666669</v>
      </c>
      <c r="AK156" s="24">
        <v>5.8333333333333334E-2</v>
      </c>
      <c r="AL156" s="228">
        <v>199</v>
      </c>
      <c r="AM156" s="229">
        <v>680</v>
      </c>
      <c r="AN156" s="24">
        <v>1.4925373134328358E-2</v>
      </c>
      <c r="AO156" s="229">
        <v>640</v>
      </c>
      <c r="AP156" s="229">
        <v>750</v>
      </c>
      <c r="AQ156" s="24">
        <v>0.23636363636363636</v>
      </c>
      <c r="AR156" s="24">
        <v>4.7272727272727272E-2</v>
      </c>
      <c r="AS156" s="46" t="s">
        <v>338</v>
      </c>
    </row>
    <row r="157" spans="2:45" ht="10" x14ac:dyDescent="0.2">
      <c r="B157" s="6" t="s">
        <v>281</v>
      </c>
      <c r="C157" s="228">
        <v>71</v>
      </c>
      <c r="D157" s="229">
        <v>275</v>
      </c>
      <c r="E157" s="24">
        <v>5.7692307692307696E-2</v>
      </c>
      <c r="F157" s="229">
        <v>250</v>
      </c>
      <c r="G157" s="229">
        <v>300</v>
      </c>
      <c r="H157" s="24">
        <v>0.52777777777777779</v>
      </c>
      <c r="I157" s="24">
        <v>0.10555555555555556</v>
      </c>
      <c r="J157" s="228">
        <v>127</v>
      </c>
      <c r="K157" s="229">
        <v>340</v>
      </c>
      <c r="L157" s="24">
        <v>6.25E-2</v>
      </c>
      <c r="M157" s="229">
        <v>305</v>
      </c>
      <c r="N157" s="229">
        <v>365</v>
      </c>
      <c r="O157" s="24">
        <v>0.41666666666666669</v>
      </c>
      <c r="P157" s="24">
        <v>8.3333333333333343E-2</v>
      </c>
      <c r="Q157" s="228">
        <v>32</v>
      </c>
      <c r="R157" s="229">
        <v>415</v>
      </c>
      <c r="S157" s="24">
        <v>5.0632911392405063E-2</v>
      </c>
      <c r="T157" s="229">
        <v>380</v>
      </c>
      <c r="U157" s="229">
        <v>450</v>
      </c>
      <c r="V157" s="24">
        <v>0.38333333333333336</v>
      </c>
      <c r="W157" s="24">
        <v>7.6666666666666675E-2</v>
      </c>
      <c r="X157" s="228">
        <v>48</v>
      </c>
      <c r="Y157" s="229">
        <v>370</v>
      </c>
      <c r="Z157" s="24">
        <v>7.2463768115942032E-2</v>
      </c>
      <c r="AA157" s="229">
        <v>350</v>
      </c>
      <c r="AB157" s="229">
        <v>390</v>
      </c>
      <c r="AC157" s="24">
        <v>0.42307692307692307</v>
      </c>
      <c r="AD157" s="24">
        <v>8.461538461538462E-2</v>
      </c>
      <c r="AE157" s="228">
        <v>394</v>
      </c>
      <c r="AF157" s="229">
        <v>425</v>
      </c>
      <c r="AG157" s="24">
        <v>6.25E-2</v>
      </c>
      <c r="AH157" s="229">
        <v>380</v>
      </c>
      <c r="AI157" s="229">
        <v>460</v>
      </c>
      <c r="AJ157" s="24">
        <v>0.41666666666666669</v>
      </c>
      <c r="AK157" s="24">
        <v>8.3333333333333343E-2</v>
      </c>
      <c r="AL157" s="228">
        <v>157</v>
      </c>
      <c r="AM157" s="229">
        <v>520</v>
      </c>
      <c r="AN157" s="24">
        <v>6.1224489795918366E-2</v>
      </c>
      <c r="AO157" s="229">
        <v>480</v>
      </c>
      <c r="AP157" s="229">
        <v>550</v>
      </c>
      <c r="AQ157" s="24">
        <v>0.31645569620253167</v>
      </c>
      <c r="AR157" s="24">
        <v>6.3291139240506333E-2</v>
      </c>
      <c r="AS157" s="46" t="s">
        <v>338</v>
      </c>
    </row>
    <row r="158" spans="2:45" ht="10" x14ac:dyDescent="0.2">
      <c r="B158" s="6" t="s">
        <v>4</v>
      </c>
      <c r="C158" s="228">
        <v>70</v>
      </c>
      <c r="D158" s="229">
        <v>240</v>
      </c>
      <c r="E158" s="24">
        <v>0.11627906976744186</v>
      </c>
      <c r="F158" s="229">
        <v>210</v>
      </c>
      <c r="G158" s="229">
        <v>275</v>
      </c>
      <c r="H158" s="24">
        <v>0.26315789473684209</v>
      </c>
      <c r="I158" s="24">
        <v>5.2631578947368418E-2</v>
      </c>
      <c r="J158" s="228">
        <v>92</v>
      </c>
      <c r="K158" s="229">
        <v>300</v>
      </c>
      <c r="L158" s="24">
        <v>0</v>
      </c>
      <c r="M158" s="229">
        <v>280</v>
      </c>
      <c r="N158" s="229">
        <v>350</v>
      </c>
      <c r="O158" s="24">
        <v>0.33333333333333331</v>
      </c>
      <c r="P158" s="24">
        <v>6.6666666666666666E-2</v>
      </c>
      <c r="Q158" s="228">
        <v>25</v>
      </c>
      <c r="R158" s="229">
        <v>380</v>
      </c>
      <c r="S158" s="24">
        <v>-7.3170731707317069E-2</v>
      </c>
      <c r="T158" s="229">
        <v>350</v>
      </c>
      <c r="U158" s="229">
        <v>420</v>
      </c>
      <c r="V158" s="24">
        <v>0.27516778523489932</v>
      </c>
      <c r="W158" s="24">
        <v>5.5033557046979861E-2</v>
      </c>
      <c r="X158" s="228">
        <v>35</v>
      </c>
      <c r="Y158" s="229">
        <v>370</v>
      </c>
      <c r="Z158" s="24">
        <v>5.7142857142857141E-2</v>
      </c>
      <c r="AA158" s="229">
        <v>340</v>
      </c>
      <c r="AB158" s="229">
        <v>390</v>
      </c>
      <c r="AC158" s="24">
        <v>0.48</v>
      </c>
      <c r="AD158" s="24">
        <v>9.6000000000000002E-2</v>
      </c>
      <c r="AE158" s="228">
        <v>250</v>
      </c>
      <c r="AF158" s="229">
        <v>420</v>
      </c>
      <c r="AG158" s="24">
        <v>0</v>
      </c>
      <c r="AH158" s="229">
        <v>390</v>
      </c>
      <c r="AI158" s="229">
        <v>460</v>
      </c>
      <c r="AJ158" s="24">
        <v>0.35483870967741937</v>
      </c>
      <c r="AK158" s="24">
        <v>7.0967741935483872E-2</v>
      </c>
      <c r="AL158" s="228">
        <v>93</v>
      </c>
      <c r="AM158" s="229">
        <v>500</v>
      </c>
      <c r="AN158" s="24">
        <v>0</v>
      </c>
      <c r="AO158" s="229">
        <v>470</v>
      </c>
      <c r="AP158" s="229">
        <v>565</v>
      </c>
      <c r="AQ158" s="24">
        <v>0.35135135135135137</v>
      </c>
      <c r="AR158" s="24">
        <v>7.0270270270270274E-2</v>
      </c>
      <c r="AS158" s="46" t="s">
        <v>338</v>
      </c>
    </row>
    <row r="159" spans="2:45" ht="10" x14ac:dyDescent="0.2">
      <c r="B159" s="6" t="s">
        <v>282</v>
      </c>
      <c r="C159" s="228">
        <v>10</v>
      </c>
      <c r="D159" s="229">
        <v>260</v>
      </c>
      <c r="E159" s="24">
        <v>0.11587982832618025</v>
      </c>
      <c r="F159" s="229">
        <v>240</v>
      </c>
      <c r="G159" s="229">
        <v>295</v>
      </c>
      <c r="H159" s="24">
        <v>0.36842105263157893</v>
      </c>
      <c r="I159" s="24">
        <v>7.3684210526315783E-2</v>
      </c>
      <c r="J159" s="228">
        <v>65</v>
      </c>
      <c r="K159" s="229">
        <v>360</v>
      </c>
      <c r="L159" s="24">
        <v>5.8823529411764705E-2</v>
      </c>
      <c r="M159" s="229">
        <v>350</v>
      </c>
      <c r="N159" s="229">
        <v>380</v>
      </c>
      <c r="O159" s="24">
        <v>0.33333333333333331</v>
      </c>
      <c r="P159" s="24">
        <v>6.6666666666666666E-2</v>
      </c>
      <c r="Q159" s="228">
        <v>20</v>
      </c>
      <c r="R159" s="229">
        <v>397</v>
      </c>
      <c r="S159" s="24">
        <v>7.2972972972972977E-2</v>
      </c>
      <c r="T159" s="229">
        <v>370</v>
      </c>
      <c r="U159" s="229">
        <v>420</v>
      </c>
      <c r="V159" s="24">
        <v>0.24062500000000001</v>
      </c>
      <c r="W159" s="24">
        <v>4.8125000000000001E-2</v>
      </c>
      <c r="X159" s="228">
        <v>30</v>
      </c>
      <c r="Y159" s="229">
        <v>380</v>
      </c>
      <c r="Z159" s="24">
        <v>5.5555555555555552E-2</v>
      </c>
      <c r="AA159" s="229">
        <v>360</v>
      </c>
      <c r="AB159" s="229">
        <v>410</v>
      </c>
      <c r="AC159" s="24">
        <v>0.34275618374558303</v>
      </c>
      <c r="AD159" s="24">
        <v>6.8551236749116604E-2</v>
      </c>
      <c r="AE159" s="228">
        <v>165</v>
      </c>
      <c r="AF159" s="229">
        <v>440</v>
      </c>
      <c r="AG159" s="24">
        <v>4.7619047619047616E-2</v>
      </c>
      <c r="AH159" s="229">
        <v>400</v>
      </c>
      <c r="AI159" s="229">
        <v>480</v>
      </c>
      <c r="AJ159" s="24">
        <v>0.29411764705882354</v>
      </c>
      <c r="AK159" s="24">
        <v>5.8823529411764705E-2</v>
      </c>
      <c r="AL159" s="228">
        <v>241</v>
      </c>
      <c r="AM159" s="229">
        <v>520</v>
      </c>
      <c r="AN159" s="24">
        <v>7.2164948453608241E-2</v>
      </c>
      <c r="AO159" s="229">
        <v>490</v>
      </c>
      <c r="AP159" s="229">
        <v>550</v>
      </c>
      <c r="AQ159" s="24">
        <v>0.26829268292682928</v>
      </c>
      <c r="AR159" s="24">
        <v>5.365853658536586E-2</v>
      </c>
      <c r="AS159" s="46" t="s">
        <v>338</v>
      </c>
    </row>
    <row r="160" spans="2:45" ht="10" x14ac:dyDescent="0.2">
      <c r="B160" s="6" t="s">
        <v>5</v>
      </c>
      <c r="C160" s="228">
        <v>46</v>
      </c>
      <c r="D160" s="229">
        <v>300</v>
      </c>
      <c r="E160" s="24">
        <v>0.2</v>
      </c>
      <c r="F160" s="229">
        <v>230</v>
      </c>
      <c r="G160" s="229">
        <v>375</v>
      </c>
      <c r="H160" s="24">
        <v>0.42857142857142855</v>
      </c>
      <c r="I160" s="24">
        <v>8.5714285714285715E-2</v>
      </c>
      <c r="J160" s="228">
        <v>228</v>
      </c>
      <c r="K160" s="229">
        <v>380</v>
      </c>
      <c r="L160" s="24">
        <v>8.5714285714285715E-2</v>
      </c>
      <c r="M160" s="229">
        <v>350</v>
      </c>
      <c r="N160" s="229">
        <v>420</v>
      </c>
      <c r="O160" s="24">
        <v>0.52</v>
      </c>
      <c r="P160" s="24">
        <v>0.10400000000000001</v>
      </c>
      <c r="Q160" s="228">
        <v>46</v>
      </c>
      <c r="R160" s="229">
        <v>505</v>
      </c>
      <c r="S160" s="24">
        <v>9.7826086956521743E-2</v>
      </c>
      <c r="T160" s="229">
        <v>460</v>
      </c>
      <c r="U160" s="229">
        <v>550</v>
      </c>
      <c r="V160" s="24">
        <v>0.48529411764705882</v>
      </c>
      <c r="W160" s="24">
        <v>9.7058823529411767E-2</v>
      </c>
      <c r="X160" s="228">
        <v>82</v>
      </c>
      <c r="Y160" s="229">
        <v>415</v>
      </c>
      <c r="Z160" s="24">
        <v>3.7499999999999999E-2</v>
      </c>
      <c r="AA160" s="229">
        <v>380</v>
      </c>
      <c r="AB160" s="229">
        <v>460</v>
      </c>
      <c r="AC160" s="24">
        <v>0.40677966101694918</v>
      </c>
      <c r="AD160" s="24">
        <v>8.1355932203389839E-2</v>
      </c>
      <c r="AE160" s="228">
        <v>298</v>
      </c>
      <c r="AF160" s="229">
        <v>500</v>
      </c>
      <c r="AG160" s="24">
        <v>0.1111111111111111</v>
      </c>
      <c r="AH160" s="229">
        <v>455</v>
      </c>
      <c r="AI160" s="229">
        <v>550</v>
      </c>
      <c r="AJ160" s="24">
        <v>0.47058823529411764</v>
      </c>
      <c r="AK160" s="24">
        <v>9.4117647058823528E-2</v>
      </c>
      <c r="AL160" s="228">
        <v>108</v>
      </c>
      <c r="AM160" s="229">
        <v>600</v>
      </c>
      <c r="AN160" s="24">
        <v>9.0909090909090912E-2</v>
      </c>
      <c r="AO160" s="229">
        <v>550</v>
      </c>
      <c r="AP160" s="229">
        <v>650</v>
      </c>
      <c r="AQ160" s="24">
        <v>0.42857142857142855</v>
      </c>
      <c r="AR160" s="24">
        <v>8.5714285714285715E-2</v>
      </c>
      <c r="AS160" s="46" t="s">
        <v>338</v>
      </c>
    </row>
    <row r="161" spans="2:45" ht="10" x14ac:dyDescent="0.2">
      <c r="B161" s="6" t="s">
        <v>6</v>
      </c>
      <c r="C161" s="228">
        <v>43</v>
      </c>
      <c r="D161" s="229">
        <v>260</v>
      </c>
      <c r="E161" s="24">
        <v>0.04</v>
      </c>
      <c r="F161" s="229">
        <v>250</v>
      </c>
      <c r="G161" s="229">
        <v>330</v>
      </c>
      <c r="H161" s="24">
        <v>0.48571428571428571</v>
      </c>
      <c r="I161" s="24">
        <v>9.7142857142857142E-2</v>
      </c>
      <c r="J161" s="228">
        <v>202</v>
      </c>
      <c r="K161" s="229">
        <v>345</v>
      </c>
      <c r="L161" s="24">
        <v>7.8125E-2</v>
      </c>
      <c r="M161" s="229">
        <v>300</v>
      </c>
      <c r="N161" s="229">
        <v>365</v>
      </c>
      <c r="O161" s="24">
        <v>0.44957983193277312</v>
      </c>
      <c r="P161" s="24">
        <v>8.9915966386554622E-2</v>
      </c>
      <c r="Q161" s="228">
        <v>67</v>
      </c>
      <c r="R161" s="229">
        <v>400</v>
      </c>
      <c r="S161" s="24">
        <v>0</v>
      </c>
      <c r="T161" s="229">
        <v>375</v>
      </c>
      <c r="U161" s="229">
        <v>450</v>
      </c>
      <c r="V161" s="24">
        <v>0.3559322033898305</v>
      </c>
      <c r="W161" s="24">
        <v>7.1186440677966104E-2</v>
      </c>
      <c r="X161" s="228">
        <v>40</v>
      </c>
      <c r="Y161" s="229">
        <v>380</v>
      </c>
      <c r="Z161" s="24">
        <v>5.5555555555555552E-2</v>
      </c>
      <c r="AA161" s="229">
        <v>350</v>
      </c>
      <c r="AB161" s="229">
        <v>400</v>
      </c>
      <c r="AC161" s="24">
        <v>0.35714285714285715</v>
      </c>
      <c r="AD161" s="24">
        <v>7.1428571428571425E-2</v>
      </c>
      <c r="AE161" s="228">
        <v>434</v>
      </c>
      <c r="AF161" s="229">
        <v>450</v>
      </c>
      <c r="AG161" s="24">
        <v>7.1428571428571425E-2</v>
      </c>
      <c r="AH161" s="229">
        <v>420</v>
      </c>
      <c r="AI161" s="229">
        <v>480</v>
      </c>
      <c r="AJ161" s="24">
        <v>0.40625</v>
      </c>
      <c r="AK161" s="24">
        <v>8.1250000000000003E-2</v>
      </c>
      <c r="AL161" s="228">
        <v>283</v>
      </c>
      <c r="AM161" s="229">
        <v>540</v>
      </c>
      <c r="AN161" s="24">
        <v>0.08</v>
      </c>
      <c r="AO161" s="229">
        <v>500</v>
      </c>
      <c r="AP161" s="229">
        <v>580</v>
      </c>
      <c r="AQ161" s="24">
        <v>0.36708860759493672</v>
      </c>
      <c r="AR161" s="24">
        <v>7.3417721518987344E-2</v>
      </c>
      <c r="AS161" s="46" t="s">
        <v>338</v>
      </c>
    </row>
    <row r="162" spans="2:45" s="23" customFormat="1" ht="10.5" x14ac:dyDescent="0.25">
      <c r="B162" s="23" t="s">
        <v>37</v>
      </c>
      <c r="C162" s="230">
        <v>767</v>
      </c>
      <c r="D162" s="231">
        <v>250</v>
      </c>
      <c r="E162" s="194">
        <v>4.1666666666666664E-2</v>
      </c>
      <c r="F162" s="231">
        <v>220</v>
      </c>
      <c r="G162" s="231">
        <v>300</v>
      </c>
      <c r="H162" s="194">
        <v>0.47058823529411764</v>
      </c>
      <c r="I162" s="194">
        <v>9.4117647058823528E-2</v>
      </c>
      <c r="J162" s="230">
        <v>2194</v>
      </c>
      <c r="K162" s="231">
        <v>330</v>
      </c>
      <c r="L162" s="194">
        <v>6.4516129032258063E-2</v>
      </c>
      <c r="M162" s="231">
        <v>295</v>
      </c>
      <c r="N162" s="231">
        <v>375</v>
      </c>
      <c r="O162" s="194">
        <v>0.40425531914893614</v>
      </c>
      <c r="P162" s="194">
        <v>8.0851063829787226E-2</v>
      </c>
      <c r="Q162" s="230">
        <v>603</v>
      </c>
      <c r="R162" s="231">
        <v>425</v>
      </c>
      <c r="S162" s="194">
        <v>6.25E-2</v>
      </c>
      <c r="T162" s="231">
        <v>380</v>
      </c>
      <c r="U162" s="231">
        <v>490</v>
      </c>
      <c r="V162" s="194">
        <v>0.328125</v>
      </c>
      <c r="W162" s="194">
        <v>6.5625000000000003E-2</v>
      </c>
      <c r="X162" s="230">
        <v>833</v>
      </c>
      <c r="Y162" s="231">
        <v>350</v>
      </c>
      <c r="Z162" s="194">
        <v>1.4492753623188406E-2</v>
      </c>
      <c r="AA162" s="231">
        <v>320</v>
      </c>
      <c r="AB162" s="231">
        <v>400</v>
      </c>
      <c r="AC162" s="194">
        <v>0.34615384615384615</v>
      </c>
      <c r="AD162" s="194">
        <v>6.9230769230769235E-2</v>
      </c>
      <c r="AE162" s="230">
        <v>4655</v>
      </c>
      <c r="AF162" s="231">
        <v>430</v>
      </c>
      <c r="AG162" s="194">
        <v>7.4999999999999997E-2</v>
      </c>
      <c r="AH162" s="231">
        <v>380</v>
      </c>
      <c r="AI162" s="231">
        <v>480</v>
      </c>
      <c r="AJ162" s="194">
        <v>0.38709677419354838</v>
      </c>
      <c r="AK162" s="194">
        <v>7.7419354838709681E-2</v>
      </c>
      <c r="AL162" s="230">
        <v>2329</v>
      </c>
      <c r="AM162" s="231">
        <v>540</v>
      </c>
      <c r="AN162" s="194">
        <v>0.08</v>
      </c>
      <c r="AO162" s="231">
        <v>480</v>
      </c>
      <c r="AP162" s="231">
        <v>600</v>
      </c>
      <c r="AQ162" s="194">
        <v>0.36708860759493672</v>
      </c>
      <c r="AR162" s="194">
        <v>7.3417721518987344E-2</v>
      </c>
    </row>
  </sheetData>
  <hyperlinks>
    <hyperlink ref="K1" location="Contents!A1" display="Contents page" xr:uid="{00000000-0004-0000-1700-000000000000}"/>
  </hyperlinks>
  <pageMargins left="0.7" right="0.7" top="0.75" bottom="0.75" header="0.3" footer="0.3"/>
  <headerFooter>
    <oddFooter>&amp;C_x000D_&amp;1#&amp;"Arial Black"&amp;10&amp;K000000 OFFICIAL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/>
  <dimension ref="A1:U91"/>
  <sheetViews>
    <sheetView zoomScale="110" zoomScaleNormal="110" workbookViewId="0">
      <pane xSplit="1" ySplit="3" topLeftCell="D4" activePane="bottomRight" state="frozenSplit"/>
      <selection pane="topRight"/>
      <selection pane="bottomLeft"/>
      <selection pane="bottomRight" activeCell="B4" sqref="B4"/>
    </sheetView>
  </sheetViews>
  <sheetFormatPr defaultColWidth="9.09765625" defaultRowHeight="11.5" outlineLevelCol="2" x14ac:dyDescent="0.25"/>
  <cols>
    <col min="1" max="1" width="27" style="34" customWidth="1"/>
    <col min="2" max="2" width="8.8984375" style="33" customWidth="1"/>
    <col min="3" max="4" width="8.8984375" style="34" customWidth="1"/>
    <col min="5" max="5" width="8.8984375" style="33" customWidth="1"/>
    <col min="6" max="7" width="8.8984375" style="34" customWidth="1"/>
    <col min="8" max="8" width="8.8984375" style="33" customWidth="1" outlineLevel="1" collapsed="1"/>
    <col min="9" max="10" width="8.8984375" style="34" customWidth="1" outlineLevel="2"/>
    <col min="11" max="11" width="8.8984375" style="33" customWidth="1"/>
    <col min="12" max="13" width="8.8984375" style="34" customWidth="1"/>
    <col min="14" max="14" width="8.8984375" style="33" customWidth="1" collapsed="1"/>
    <col min="15" max="16" width="8.8984375" style="34" customWidth="1"/>
    <col min="17" max="17" width="8.8984375" style="33" customWidth="1" outlineLevel="1" collapsed="1"/>
    <col min="18" max="19" width="8.8984375" style="34" customWidth="1" outlineLevel="2"/>
    <col min="20" max="20" width="9.09765625" style="34" customWidth="1"/>
    <col min="21" max="21" width="15" style="34" customWidth="1"/>
    <col min="22" max="16384" width="9.09765625" style="34"/>
  </cols>
  <sheetData>
    <row r="1" spans="1:21" ht="30" customHeight="1" x14ac:dyDescent="0.25">
      <c r="A1" s="204" t="s">
        <v>426</v>
      </c>
      <c r="U1" s="197" t="s">
        <v>359</v>
      </c>
    </row>
    <row r="2" spans="1:21" x14ac:dyDescent="0.25">
      <c r="A2" s="35"/>
      <c r="B2" s="241" t="s">
        <v>31</v>
      </c>
      <c r="C2" s="241"/>
      <c r="D2" s="241"/>
      <c r="E2" s="241" t="s">
        <v>32</v>
      </c>
      <c r="F2" s="241"/>
      <c r="G2" s="241"/>
      <c r="H2" s="241" t="s">
        <v>33</v>
      </c>
      <c r="I2" s="241"/>
      <c r="J2" s="241"/>
      <c r="K2" s="241" t="s">
        <v>34</v>
      </c>
      <c r="L2" s="241"/>
      <c r="M2" s="241"/>
      <c r="N2" s="241" t="s">
        <v>35</v>
      </c>
      <c r="O2" s="241"/>
      <c r="P2" s="241"/>
      <c r="Q2" s="241" t="s">
        <v>36</v>
      </c>
      <c r="R2" s="241"/>
      <c r="S2" s="241"/>
    </row>
    <row r="3" spans="1:21" x14ac:dyDescent="0.25">
      <c r="A3" s="36" t="s">
        <v>38</v>
      </c>
      <c r="B3" s="36" t="s">
        <v>7</v>
      </c>
      <c r="C3" s="36" t="s">
        <v>13</v>
      </c>
      <c r="D3" s="36" t="s">
        <v>129</v>
      </c>
      <c r="E3" s="36" t="s">
        <v>7</v>
      </c>
      <c r="F3" s="36" t="s">
        <v>13</v>
      </c>
      <c r="G3" s="36" t="s">
        <v>129</v>
      </c>
      <c r="H3" s="36" t="s">
        <v>7</v>
      </c>
      <c r="I3" s="36" t="s">
        <v>13</v>
      </c>
      <c r="J3" s="36" t="s">
        <v>129</v>
      </c>
      <c r="K3" s="36" t="s">
        <v>7</v>
      </c>
      <c r="L3" s="36" t="s">
        <v>13</v>
      </c>
      <c r="M3" s="36" t="s">
        <v>129</v>
      </c>
      <c r="N3" s="36" t="s">
        <v>7</v>
      </c>
      <c r="O3" s="36" t="s">
        <v>13</v>
      </c>
      <c r="P3" s="36" t="s">
        <v>129</v>
      </c>
      <c r="Q3" s="36" t="s">
        <v>7</v>
      </c>
      <c r="R3" s="36" t="s">
        <v>13</v>
      </c>
      <c r="S3" s="36" t="s">
        <v>129</v>
      </c>
    </row>
    <row r="4" spans="1:21" x14ac:dyDescent="0.25">
      <c r="A4" s="34" t="s">
        <v>78</v>
      </c>
      <c r="B4" s="51" t="s">
        <v>41</v>
      </c>
      <c r="C4" s="52" t="s">
        <v>41</v>
      </c>
      <c r="D4" s="53" t="s">
        <v>41</v>
      </c>
      <c r="E4" s="51">
        <v>15</v>
      </c>
      <c r="F4" s="52">
        <v>360</v>
      </c>
      <c r="G4" s="53" t="s">
        <v>41</v>
      </c>
      <c r="H4" s="51" t="s">
        <v>41</v>
      </c>
      <c r="I4" s="52" t="s">
        <v>41</v>
      </c>
      <c r="J4" s="53" t="s">
        <v>41</v>
      </c>
      <c r="K4" s="51" t="s">
        <v>41</v>
      </c>
      <c r="L4" s="52" t="s">
        <v>41</v>
      </c>
      <c r="M4" s="53" t="s">
        <v>41</v>
      </c>
      <c r="N4" s="51">
        <v>41</v>
      </c>
      <c r="O4" s="52">
        <v>430</v>
      </c>
      <c r="P4" s="53">
        <v>-2.2727272727272728E-2</v>
      </c>
      <c r="Q4" s="51">
        <v>19</v>
      </c>
      <c r="R4" s="52">
        <v>480</v>
      </c>
      <c r="S4" s="53">
        <v>-7.6923076923076927E-2</v>
      </c>
    </row>
    <row r="5" spans="1:21" x14ac:dyDescent="0.25">
      <c r="A5" s="34" t="s">
        <v>79</v>
      </c>
      <c r="B5" s="51" t="s">
        <v>41</v>
      </c>
      <c r="C5" s="52" t="s">
        <v>41</v>
      </c>
      <c r="D5" s="53" t="s">
        <v>41</v>
      </c>
      <c r="E5" s="51" t="s">
        <v>41</v>
      </c>
      <c r="F5" s="52" t="s">
        <v>41</v>
      </c>
      <c r="G5" s="53" t="s">
        <v>41</v>
      </c>
      <c r="H5" s="51" t="s">
        <v>41</v>
      </c>
      <c r="I5" s="52" t="s">
        <v>41</v>
      </c>
      <c r="J5" s="53" t="s">
        <v>41</v>
      </c>
      <c r="K5" s="51" t="s">
        <v>41</v>
      </c>
      <c r="L5" s="52" t="s">
        <v>41</v>
      </c>
      <c r="M5" s="53" t="s">
        <v>41</v>
      </c>
      <c r="N5" s="51">
        <v>22</v>
      </c>
      <c r="O5" s="52">
        <v>390</v>
      </c>
      <c r="P5" s="53">
        <v>5.4054054054054057E-2</v>
      </c>
      <c r="Q5" s="51" t="s">
        <v>41</v>
      </c>
      <c r="R5" s="52" t="s">
        <v>41</v>
      </c>
      <c r="S5" s="53" t="s">
        <v>41</v>
      </c>
    </row>
    <row r="6" spans="1:21" x14ac:dyDescent="0.25">
      <c r="A6" s="34" t="s">
        <v>84</v>
      </c>
      <c r="B6" s="51" t="s">
        <v>41</v>
      </c>
      <c r="C6" s="52" t="s">
        <v>41</v>
      </c>
      <c r="D6" s="53" t="s">
        <v>41</v>
      </c>
      <c r="E6" s="51">
        <v>12</v>
      </c>
      <c r="F6" s="52">
        <v>325</v>
      </c>
      <c r="G6" s="53">
        <v>6.5573770491803282E-2</v>
      </c>
      <c r="H6" s="51" t="s">
        <v>41</v>
      </c>
      <c r="I6" s="52" t="s">
        <v>41</v>
      </c>
      <c r="J6" s="53" t="s">
        <v>41</v>
      </c>
      <c r="K6" s="51" t="s">
        <v>41</v>
      </c>
      <c r="L6" s="52" t="s">
        <v>41</v>
      </c>
      <c r="M6" s="53" t="s">
        <v>41</v>
      </c>
      <c r="N6" s="51">
        <v>45</v>
      </c>
      <c r="O6" s="52">
        <v>420</v>
      </c>
      <c r="P6" s="53">
        <v>0.05</v>
      </c>
      <c r="Q6" s="51">
        <v>20</v>
      </c>
      <c r="R6" s="52">
        <v>575</v>
      </c>
      <c r="S6" s="53">
        <v>0.27777777777777779</v>
      </c>
    </row>
    <row r="7" spans="1:21" x14ac:dyDescent="0.25">
      <c r="A7" s="34" t="s">
        <v>88</v>
      </c>
      <c r="B7" s="51">
        <v>136</v>
      </c>
      <c r="C7" s="52">
        <v>320</v>
      </c>
      <c r="D7" s="53">
        <v>6.6666666666666666E-2</v>
      </c>
      <c r="E7" s="51">
        <v>290</v>
      </c>
      <c r="F7" s="52">
        <v>420</v>
      </c>
      <c r="G7" s="53">
        <v>7.6923076923076927E-2</v>
      </c>
      <c r="H7" s="51">
        <v>155</v>
      </c>
      <c r="I7" s="52">
        <v>490</v>
      </c>
      <c r="J7" s="53">
        <v>5.3763440860215055E-2</v>
      </c>
      <c r="K7" s="51">
        <v>91</v>
      </c>
      <c r="L7" s="52">
        <v>415</v>
      </c>
      <c r="M7" s="53">
        <v>3.7499999999999999E-2</v>
      </c>
      <c r="N7" s="51">
        <v>627</v>
      </c>
      <c r="O7" s="52">
        <v>470</v>
      </c>
      <c r="P7" s="53">
        <v>4.4444444444444446E-2</v>
      </c>
      <c r="Q7" s="51">
        <v>431</v>
      </c>
      <c r="R7" s="52">
        <v>550</v>
      </c>
      <c r="S7" s="53">
        <v>5.7692307692307696E-2</v>
      </c>
    </row>
    <row r="8" spans="1:21" x14ac:dyDescent="0.25">
      <c r="A8" s="34" t="s">
        <v>110</v>
      </c>
      <c r="B8" s="51" t="s">
        <v>41</v>
      </c>
      <c r="C8" s="52" t="s">
        <v>41</v>
      </c>
      <c r="D8" s="53" t="s">
        <v>41</v>
      </c>
      <c r="E8" s="51" t="s">
        <v>41</v>
      </c>
      <c r="F8" s="52" t="s">
        <v>41</v>
      </c>
      <c r="G8" s="53" t="s">
        <v>41</v>
      </c>
      <c r="H8" s="51" t="s">
        <v>41</v>
      </c>
      <c r="I8" s="52" t="s">
        <v>41</v>
      </c>
      <c r="J8" s="53" t="s">
        <v>41</v>
      </c>
      <c r="K8" s="51" t="s">
        <v>41</v>
      </c>
      <c r="L8" s="52" t="s">
        <v>41</v>
      </c>
      <c r="M8" s="53" t="s">
        <v>41</v>
      </c>
      <c r="N8" s="51">
        <v>30</v>
      </c>
      <c r="O8" s="52">
        <v>400</v>
      </c>
      <c r="P8" s="53">
        <v>-4.7619047619047616E-2</v>
      </c>
      <c r="Q8" s="51" t="s">
        <v>41</v>
      </c>
      <c r="R8" s="52" t="s">
        <v>41</v>
      </c>
      <c r="S8" s="53" t="s">
        <v>41</v>
      </c>
    </row>
    <row r="9" spans="1:21" x14ac:dyDescent="0.25">
      <c r="A9" s="34" t="s">
        <v>116</v>
      </c>
      <c r="B9" s="51" t="s">
        <v>41</v>
      </c>
      <c r="C9" s="52" t="s">
        <v>41</v>
      </c>
      <c r="D9" s="53" t="s">
        <v>41</v>
      </c>
      <c r="E9" s="51" t="s">
        <v>41</v>
      </c>
      <c r="F9" s="52" t="s">
        <v>41</v>
      </c>
      <c r="G9" s="53" t="s">
        <v>41</v>
      </c>
      <c r="H9" s="51" t="s">
        <v>41</v>
      </c>
      <c r="I9" s="52" t="s">
        <v>41</v>
      </c>
      <c r="J9" s="53" t="s">
        <v>41</v>
      </c>
      <c r="K9" s="51" t="s">
        <v>41</v>
      </c>
      <c r="L9" s="52" t="s">
        <v>41</v>
      </c>
      <c r="M9" s="53" t="s">
        <v>41</v>
      </c>
      <c r="N9" s="51" t="s">
        <v>41</v>
      </c>
      <c r="O9" s="52" t="s">
        <v>41</v>
      </c>
      <c r="P9" s="53" t="s">
        <v>41</v>
      </c>
      <c r="Q9" s="51" t="s">
        <v>41</v>
      </c>
      <c r="R9" s="52" t="s">
        <v>41</v>
      </c>
      <c r="S9" s="53" t="s">
        <v>41</v>
      </c>
    </row>
    <row r="10" spans="1:21" x14ac:dyDescent="0.25">
      <c r="A10" s="34" t="s">
        <v>118</v>
      </c>
      <c r="B10" s="51" t="s">
        <v>41</v>
      </c>
      <c r="C10" s="52" t="s">
        <v>41</v>
      </c>
      <c r="D10" s="53" t="s">
        <v>41</v>
      </c>
      <c r="E10" s="51" t="s">
        <v>41</v>
      </c>
      <c r="F10" s="52" t="s">
        <v>41</v>
      </c>
      <c r="G10" s="53" t="s">
        <v>41</v>
      </c>
      <c r="H10" s="51" t="s">
        <v>41</v>
      </c>
      <c r="I10" s="52" t="s">
        <v>41</v>
      </c>
      <c r="J10" s="53" t="s">
        <v>41</v>
      </c>
      <c r="K10" s="51" t="s">
        <v>41</v>
      </c>
      <c r="L10" s="52" t="s">
        <v>41</v>
      </c>
      <c r="M10" s="53" t="s">
        <v>41</v>
      </c>
      <c r="N10" s="51">
        <v>20</v>
      </c>
      <c r="O10" s="52">
        <v>345</v>
      </c>
      <c r="P10" s="53">
        <v>-1.4285714285714285E-2</v>
      </c>
      <c r="Q10" s="51">
        <v>11</v>
      </c>
      <c r="R10" s="52">
        <v>450</v>
      </c>
      <c r="S10" s="53" t="s">
        <v>41</v>
      </c>
    </row>
    <row r="11" spans="1:21" x14ac:dyDescent="0.25">
      <c r="A11" s="34" t="s">
        <v>121</v>
      </c>
      <c r="B11" s="51" t="s">
        <v>41</v>
      </c>
      <c r="C11" s="52" t="s">
        <v>41</v>
      </c>
      <c r="D11" s="53" t="s">
        <v>41</v>
      </c>
      <c r="E11" s="51">
        <v>20</v>
      </c>
      <c r="F11" s="52">
        <v>473</v>
      </c>
      <c r="G11" s="53">
        <v>2.8260869565217391E-2</v>
      </c>
      <c r="H11" s="51">
        <v>17</v>
      </c>
      <c r="I11" s="52">
        <v>640</v>
      </c>
      <c r="J11" s="53">
        <v>0.11304347826086956</v>
      </c>
      <c r="K11" s="51">
        <v>10</v>
      </c>
      <c r="L11" s="52">
        <v>510</v>
      </c>
      <c r="M11" s="53" t="s">
        <v>41</v>
      </c>
      <c r="N11" s="51">
        <v>105</v>
      </c>
      <c r="O11" s="52">
        <v>520</v>
      </c>
      <c r="P11" s="53">
        <v>-0.13333333333333333</v>
      </c>
      <c r="Q11" s="51">
        <v>278</v>
      </c>
      <c r="R11" s="52">
        <v>550</v>
      </c>
      <c r="S11" s="53">
        <v>-8.3333333333333329E-2</v>
      </c>
    </row>
    <row r="12" spans="1:21" x14ac:dyDescent="0.25">
      <c r="A12" s="34" t="s">
        <v>5</v>
      </c>
      <c r="B12" s="51">
        <v>15</v>
      </c>
      <c r="C12" s="52">
        <v>260</v>
      </c>
      <c r="D12" s="53">
        <v>-0.13333333333333333</v>
      </c>
      <c r="E12" s="51">
        <v>72</v>
      </c>
      <c r="F12" s="52">
        <v>400</v>
      </c>
      <c r="G12" s="53">
        <v>5.2631578947368418E-2</v>
      </c>
      <c r="H12" s="51">
        <v>16</v>
      </c>
      <c r="I12" s="52">
        <v>545</v>
      </c>
      <c r="J12" s="53">
        <v>0.15957446808510639</v>
      </c>
      <c r="K12" s="51">
        <v>20</v>
      </c>
      <c r="L12" s="52">
        <v>443</v>
      </c>
      <c r="M12" s="53">
        <v>0.1075</v>
      </c>
      <c r="N12" s="51">
        <v>68</v>
      </c>
      <c r="O12" s="52">
        <v>500</v>
      </c>
      <c r="P12" s="53">
        <v>0</v>
      </c>
      <c r="Q12" s="51">
        <v>23</v>
      </c>
      <c r="R12" s="52">
        <v>650</v>
      </c>
      <c r="S12" s="53">
        <v>8.3333333333333329E-2</v>
      </c>
    </row>
    <row r="13" spans="1:21" x14ac:dyDescent="0.25">
      <c r="A13" s="38" t="s">
        <v>304</v>
      </c>
      <c r="B13" s="54">
        <v>171</v>
      </c>
      <c r="C13" s="55">
        <v>320</v>
      </c>
      <c r="D13" s="56">
        <v>6.6666666666666666E-2</v>
      </c>
      <c r="E13" s="54">
        <v>430</v>
      </c>
      <c r="F13" s="55">
        <v>410</v>
      </c>
      <c r="G13" s="56">
        <v>6.4935064935064929E-2</v>
      </c>
      <c r="H13" s="54">
        <v>198</v>
      </c>
      <c r="I13" s="55">
        <v>500</v>
      </c>
      <c r="J13" s="56">
        <v>6.3829787234042548E-2</v>
      </c>
      <c r="K13" s="54">
        <v>146</v>
      </c>
      <c r="L13" s="55">
        <v>413</v>
      </c>
      <c r="M13" s="56">
        <v>4.5569620253164557E-2</v>
      </c>
      <c r="N13" s="54">
        <v>961</v>
      </c>
      <c r="O13" s="55">
        <v>470</v>
      </c>
      <c r="P13" s="56">
        <v>4.4444444444444446E-2</v>
      </c>
      <c r="Q13" s="54">
        <v>793</v>
      </c>
      <c r="R13" s="55">
        <v>550</v>
      </c>
      <c r="S13" s="56">
        <v>1.8518518518518517E-2</v>
      </c>
    </row>
    <row r="14" spans="1:21" s="39" customFormat="1" x14ac:dyDescent="0.25">
      <c r="A14" s="34" t="s">
        <v>65</v>
      </c>
      <c r="B14" s="51" t="s">
        <v>41</v>
      </c>
      <c r="C14" s="52" t="s">
        <v>41</v>
      </c>
      <c r="D14" s="53" t="s">
        <v>41</v>
      </c>
      <c r="E14" s="51">
        <v>16</v>
      </c>
      <c r="F14" s="52">
        <v>335</v>
      </c>
      <c r="G14" s="53" t="s">
        <v>41</v>
      </c>
      <c r="H14" s="51" t="s">
        <v>41</v>
      </c>
      <c r="I14" s="52" t="s">
        <v>41</v>
      </c>
      <c r="J14" s="53" t="s">
        <v>41</v>
      </c>
      <c r="K14" s="51">
        <v>11</v>
      </c>
      <c r="L14" s="52">
        <v>320</v>
      </c>
      <c r="M14" s="53">
        <v>8.4745762711864403E-2</v>
      </c>
      <c r="N14" s="51">
        <v>35</v>
      </c>
      <c r="O14" s="52">
        <v>360</v>
      </c>
      <c r="P14" s="53">
        <v>4.3478260869565216E-2</v>
      </c>
      <c r="Q14" s="51">
        <v>12</v>
      </c>
      <c r="R14" s="52">
        <v>418</v>
      </c>
      <c r="S14" s="53">
        <v>-0.05</v>
      </c>
    </row>
    <row r="15" spans="1:21" x14ac:dyDescent="0.25">
      <c r="A15" s="34" t="s">
        <v>0</v>
      </c>
      <c r="B15" s="51">
        <v>48</v>
      </c>
      <c r="C15" s="52">
        <v>280</v>
      </c>
      <c r="D15" s="53">
        <v>0.16666666666666666</v>
      </c>
      <c r="E15" s="51">
        <v>101</v>
      </c>
      <c r="F15" s="52">
        <v>340</v>
      </c>
      <c r="G15" s="53">
        <v>9.6774193548387094E-2</v>
      </c>
      <c r="H15" s="51">
        <v>54</v>
      </c>
      <c r="I15" s="52">
        <v>373</v>
      </c>
      <c r="J15" s="53">
        <v>-1.8421052631578946E-2</v>
      </c>
      <c r="K15" s="51">
        <v>62</v>
      </c>
      <c r="L15" s="52">
        <v>350</v>
      </c>
      <c r="M15" s="53">
        <v>2.9411764705882353E-2</v>
      </c>
      <c r="N15" s="51">
        <v>351</v>
      </c>
      <c r="O15" s="52">
        <v>400</v>
      </c>
      <c r="P15" s="53">
        <v>5.2631578947368418E-2</v>
      </c>
      <c r="Q15" s="51">
        <v>399</v>
      </c>
      <c r="R15" s="52">
        <v>460</v>
      </c>
      <c r="S15" s="53">
        <v>2.2222222222222223E-2</v>
      </c>
    </row>
    <row r="16" spans="1:21" x14ac:dyDescent="0.25">
      <c r="A16" s="34" t="s">
        <v>85</v>
      </c>
      <c r="B16" s="51" t="s">
        <v>41</v>
      </c>
      <c r="C16" s="52" t="s">
        <v>41</v>
      </c>
      <c r="D16" s="53" t="s">
        <v>41</v>
      </c>
      <c r="E16" s="51" t="s">
        <v>41</v>
      </c>
      <c r="F16" s="52" t="s">
        <v>41</v>
      </c>
      <c r="G16" s="53" t="s">
        <v>41</v>
      </c>
      <c r="H16" s="51" t="s">
        <v>41</v>
      </c>
      <c r="I16" s="52" t="s">
        <v>41</v>
      </c>
      <c r="J16" s="53" t="s">
        <v>41</v>
      </c>
      <c r="K16" s="51" t="s">
        <v>41</v>
      </c>
      <c r="L16" s="52" t="s">
        <v>41</v>
      </c>
      <c r="M16" s="53" t="s">
        <v>41</v>
      </c>
      <c r="N16" s="51">
        <v>19</v>
      </c>
      <c r="O16" s="52">
        <v>440</v>
      </c>
      <c r="P16" s="53">
        <v>-3.2967032967032968E-2</v>
      </c>
      <c r="Q16" s="51">
        <v>47</v>
      </c>
      <c r="R16" s="52">
        <v>470</v>
      </c>
      <c r="S16" s="53">
        <v>2.1739130434782608E-2</v>
      </c>
    </row>
    <row r="17" spans="1:19" x14ac:dyDescent="0.25">
      <c r="A17" s="34" t="s">
        <v>90</v>
      </c>
      <c r="B17" s="51" t="s">
        <v>41</v>
      </c>
      <c r="C17" s="52" t="s">
        <v>41</v>
      </c>
      <c r="D17" s="53" t="s">
        <v>41</v>
      </c>
      <c r="E17" s="51" t="s">
        <v>41</v>
      </c>
      <c r="F17" s="52" t="s">
        <v>41</v>
      </c>
      <c r="G17" s="53" t="s">
        <v>41</v>
      </c>
      <c r="H17" s="51" t="s">
        <v>41</v>
      </c>
      <c r="I17" s="52" t="s">
        <v>41</v>
      </c>
      <c r="J17" s="53" t="s">
        <v>41</v>
      </c>
      <c r="K17" s="51">
        <v>18</v>
      </c>
      <c r="L17" s="52">
        <v>398</v>
      </c>
      <c r="M17" s="53">
        <v>-8.5057471264367815E-2</v>
      </c>
      <c r="N17" s="51">
        <v>24</v>
      </c>
      <c r="O17" s="52">
        <v>450</v>
      </c>
      <c r="P17" s="53">
        <v>0.1111111111111111</v>
      </c>
      <c r="Q17" s="51" t="s">
        <v>41</v>
      </c>
      <c r="R17" s="52" t="s">
        <v>41</v>
      </c>
      <c r="S17" s="53" t="s">
        <v>41</v>
      </c>
    </row>
    <row r="18" spans="1:19" x14ac:dyDescent="0.25">
      <c r="A18" s="34" t="s">
        <v>91</v>
      </c>
      <c r="B18" s="51" t="s">
        <v>41</v>
      </c>
      <c r="C18" s="52" t="s">
        <v>41</v>
      </c>
      <c r="D18" s="53" t="s">
        <v>41</v>
      </c>
      <c r="E18" s="51" t="s">
        <v>41</v>
      </c>
      <c r="F18" s="52" t="s">
        <v>41</v>
      </c>
      <c r="G18" s="53" t="s">
        <v>41</v>
      </c>
      <c r="H18" s="51" t="s">
        <v>41</v>
      </c>
      <c r="I18" s="52" t="s">
        <v>41</v>
      </c>
      <c r="J18" s="53" t="s">
        <v>41</v>
      </c>
      <c r="K18" s="51" t="s">
        <v>41</v>
      </c>
      <c r="L18" s="52" t="s">
        <v>41</v>
      </c>
      <c r="M18" s="53" t="s">
        <v>41</v>
      </c>
      <c r="N18" s="51">
        <v>11</v>
      </c>
      <c r="O18" s="52">
        <v>320</v>
      </c>
      <c r="P18" s="53">
        <v>0.14285714285714285</v>
      </c>
      <c r="Q18" s="51" t="s">
        <v>41</v>
      </c>
      <c r="R18" s="52" t="s">
        <v>41</v>
      </c>
      <c r="S18" s="53" t="s">
        <v>41</v>
      </c>
    </row>
    <row r="19" spans="1:19" x14ac:dyDescent="0.25">
      <c r="A19" s="34" t="s">
        <v>1</v>
      </c>
      <c r="B19" s="51" t="s">
        <v>41</v>
      </c>
      <c r="C19" s="52" t="s">
        <v>41</v>
      </c>
      <c r="D19" s="53" t="s">
        <v>41</v>
      </c>
      <c r="E19" s="51">
        <v>17</v>
      </c>
      <c r="F19" s="52">
        <v>330</v>
      </c>
      <c r="G19" s="53">
        <v>6.4516129032258063E-2</v>
      </c>
      <c r="H19" s="51">
        <v>19</v>
      </c>
      <c r="I19" s="52">
        <v>400</v>
      </c>
      <c r="J19" s="53">
        <v>0.1111111111111111</v>
      </c>
      <c r="K19" s="51" t="s">
        <v>41</v>
      </c>
      <c r="L19" s="52" t="s">
        <v>41</v>
      </c>
      <c r="M19" s="53" t="s">
        <v>41</v>
      </c>
      <c r="N19" s="51">
        <v>49</v>
      </c>
      <c r="O19" s="52">
        <v>400</v>
      </c>
      <c r="P19" s="53">
        <v>8.6956521739130432E-2</v>
      </c>
      <c r="Q19" s="51">
        <v>14</v>
      </c>
      <c r="R19" s="52">
        <v>480</v>
      </c>
      <c r="S19" s="53">
        <v>6.6666666666666666E-2</v>
      </c>
    </row>
    <row r="20" spans="1:19" x14ac:dyDescent="0.25">
      <c r="A20" s="34" t="s">
        <v>108</v>
      </c>
      <c r="B20" s="51" t="s">
        <v>41</v>
      </c>
      <c r="C20" s="52" t="s">
        <v>41</v>
      </c>
      <c r="D20" s="53" t="s">
        <v>41</v>
      </c>
      <c r="E20" s="51" t="s">
        <v>41</v>
      </c>
      <c r="F20" s="52" t="s">
        <v>41</v>
      </c>
      <c r="G20" s="53" t="s">
        <v>41</v>
      </c>
      <c r="H20" s="51" t="s">
        <v>41</v>
      </c>
      <c r="I20" s="52" t="s">
        <v>41</v>
      </c>
      <c r="J20" s="53" t="s">
        <v>41</v>
      </c>
      <c r="K20" s="51" t="s">
        <v>41</v>
      </c>
      <c r="L20" s="52" t="s">
        <v>41</v>
      </c>
      <c r="M20" s="53" t="s">
        <v>41</v>
      </c>
      <c r="N20" s="51">
        <v>40</v>
      </c>
      <c r="O20" s="52">
        <v>458</v>
      </c>
      <c r="P20" s="53">
        <v>7.7647058823529416E-2</v>
      </c>
      <c r="Q20" s="51">
        <v>51</v>
      </c>
      <c r="R20" s="52">
        <v>500</v>
      </c>
      <c r="S20" s="53">
        <v>8.6956521739130432E-2</v>
      </c>
    </row>
    <row r="21" spans="1:19" x14ac:dyDescent="0.25">
      <c r="A21" s="34" t="s">
        <v>113</v>
      </c>
      <c r="B21" s="51" t="s">
        <v>41</v>
      </c>
      <c r="C21" s="52" t="s">
        <v>41</v>
      </c>
      <c r="D21" s="53" t="s">
        <v>41</v>
      </c>
      <c r="E21" s="51" t="s">
        <v>41</v>
      </c>
      <c r="F21" s="52" t="s">
        <v>41</v>
      </c>
      <c r="G21" s="53" t="s">
        <v>41</v>
      </c>
      <c r="H21" s="51" t="s">
        <v>41</v>
      </c>
      <c r="I21" s="52" t="s">
        <v>41</v>
      </c>
      <c r="J21" s="53" t="s">
        <v>41</v>
      </c>
      <c r="K21" s="51" t="s">
        <v>41</v>
      </c>
      <c r="L21" s="52" t="s">
        <v>41</v>
      </c>
      <c r="M21" s="53" t="s">
        <v>41</v>
      </c>
      <c r="N21" s="51">
        <v>24</v>
      </c>
      <c r="O21" s="52">
        <v>390</v>
      </c>
      <c r="P21" s="53">
        <v>0.18181818181818182</v>
      </c>
      <c r="Q21" s="51" t="s">
        <v>41</v>
      </c>
      <c r="R21" s="52" t="s">
        <v>41</v>
      </c>
      <c r="S21" s="53" t="s">
        <v>41</v>
      </c>
    </row>
    <row r="22" spans="1:19" x14ac:dyDescent="0.25">
      <c r="A22" s="34" t="s">
        <v>115</v>
      </c>
      <c r="B22" s="51" t="s">
        <v>41</v>
      </c>
      <c r="C22" s="52" t="s">
        <v>41</v>
      </c>
      <c r="D22" s="53" t="s">
        <v>41</v>
      </c>
      <c r="E22" s="51" t="s">
        <v>41</v>
      </c>
      <c r="F22" s="52" t="s">
        <v>41</v>
      </c>
      <c r="G22" s="53" t="s">
        <v>41</v>
      </c>
      <c r="H22" s="51" t="s">
        <v>41</v>
      </c>
      <c r="I22" s="52" t="s">
        <v>41</v>
      </c>
      <c r="J22" s="53" t="s">
        <v>41</v>
      </c>
      <c r="K22" s="51" t="s">
        <v>41</v>
      </c>
      <c r="L22" s="52" t="s">
        <v>41</v>
      </c>
      <c r="M22" s="53" t="s">
        <v>41</v>
      </c>
      <c r="N22" s="51">
        <v>12</v>
      </c>
      <c r="O22" s="52">
        <v>370</v>
      </c>
      <c r="P22" s="53">
        <v>0.23333333333333334</v>
      </c>
      <c r="Q22" s="51" t="s">
        <v>41</v>
      </c>
      <c r="R22" s="52" t="s">
        <v>41</v>
      </c>
      <c r="S22" s="53" t="s">
        <v>41</v>
      </c>
    </row>
    <row r="23" spans="1:19" x14ac:dyDescent="0.25">
      <c r="A23" s="34" t="s">
        <v>124</v>
      </c>
      <c r="B23" s="51" t="s">
        <v>41</v>
      </c>
      <c r="C23" s="52" t="s">
        <v>41</v>
      </c>
      <c r="D23" s="53" t="s">
        <v>41</v>
      </c>
      <c r="E23" s="51" t="s">
        <v>41</v>
      </c>
      <c r="F23" s="52" t="s">
        <v>41</v>
      </c>
      <c r="G23" s="53" t="s">
        <v>41</v>
      </c>
      <c r="H23" s="51" t="s">
        <v>41</v>
      </c>
      <c r="I23" s="52" t="s">
        <v>41</v>
      </c>
      <c r="J23" s="53" t="s">
        <v>41</v>
      </c>
      <c r="K23" s="51" t="s">
        <v>41</v>
      </c>
      <c r="L23" s="52" t="s">
        <v>41</v>
      </c>
      <c r="M23" s="53" t="s">
        <v>41</v>
      </c>
      <c r="N23" s="51" t="s">
        <v>41</v>
      </c>
      <c r="O23" s="52" t="s">
        <v>41</v>
      </c>
      <c r="P23" s="53" t="s">
        <v>41</v>
      </c>
      <c r="Q23" s="51" t="s">
        <v>41</v>
      </c>
      <c r="R23" s="52" t="s">
        <v>41</v>
      </c>
      <c r="S23" s="53" t="s">
        <v>41</v>
      </c>
    </row>
    <row r="24" spans="1:19" x14ac:dyDescent="0.25">
      <c r="A24" s="34" t="s">
        <v>128</v>
      </c>
      <c r="B24" s="51" t="s">
        <v>41</v>
      </c>
      <c r="C24" s="52" t="s">
        <v>41</v>
      </c>
      <c r="D24" s="53" t="s">
        <v>41</v>
      </c>
      <c r="E24" s="51" t="s">
        <v>41</v>
      </c>
      <c r="F24" s="52" t="s">
        <v>41</v>
      </c>
      <c r="G24" s="53" t="s">
        <v>41</v>
      </c>
      <c r="H24" s="51" t="s">
        <v>41</v>
      </c>
      <c r="I24" s="52" t="s">
        <v>41</v>
      </c>
      <c r="J24" s="53" t="s">
        <v>41</v>
      </c>
      <c r="K24" s="51" t="s">
        <v>41</v>
      </c>
      <c r="L24" s="52" t="s">
        <v>41</v>
      </c>
      <c r="M24" s="53" t="s">
        <v>41</v>
      </c>
      <c r="N24" s="51" t="s">
        <v>41</v>
      </c>
      <c r="O24" s="52" t="s">
        <v>41</v>
      </c>
      <c r="P24" s="53" t="s">
        <v>41</v>
      </c>
      <c r="Q24" s="51" t="s">
        <v>41</v>
      </c>
      <c r="R24" s="52" t="s">
        <v>41</v>
      </c>
      <c r="S24" s="53" t="s">
        <v>41</v>
      </c>
    </row>
    <row r="25" spans="1:19" x14ac:dyDescent="0.25">
      <c r="A25" s="38" t="s">
        <v>305</v>
      </c>
      <c r="B25" s="51">
        <v>73</v>
      </c>
      <c r="C25" s="52">
        <v>275</v>
      </c>
      <c r="D25" s="53">
        <v>0.14583333333333334</v>
      </c>
      <c r="E25" s="51">
        <v>153</v>
      </c>
      <c r="F25" s="52">
        <v>340</v>
      </c>
      <c r="G25" s="53">
        <v>9.6774193548387094E-2</v>
      </c>
      <c r="H25" s="51">
        <v>87</v>
      </c>
      <c r="I25" s="52">
        <v>390</v>
      </c>
      <c r="J25" s="53">
        <v>2.6315789473684209E-2</v>
      </c>
      <c r="K25" s="51">
        <v>116</v>
      </c>
      <c r="L25" s="52">
        <v>350</v>
      </c>
      <c r="M25" s="53">
        <v>6.0606060606060608E-2</v>
      </c>
      <c r="N25" s="51">
        <v>576</v>
      </c>
      <c r="O25" s="52">
        <v>400</v>
      </c>
      <c r="P25" s="53">
        <v>5.2631578947368418E-2</v>
      </c>
      <c r="Q25" s="51">
        <v>538</v>
      </c>
      <c r="R25" s="52">
        <v>460</v>
      </c>
      <c r="S25" s="53">
        <v>2.2222222222222223E-2</v>
      </c>
    </row>
    <row r="26" spans="1:19" s="39" customFormat="1" x14ac:dyDescent="0.25">
      <c r="A26" s="34" t="s">
        <v>73</v>
      </c>
      <c r="B26" s="51" t="s">
        <v>41</v>
      </c>
      <c r="C26" s="52" t="s">
        <v>41</v>
      </c>
      <c r="D26" s="53" t="s">
        <v>41</v>
      </c>
      <c r="E26" s="51" t="s">
        <v>41</v>
      </c>
      <c r="F26" s="52" t="s">
        <v>41</v>
      </c>
      <c r="G26" s="53" t="s">
        <v>41</v>
      </c>
      <c r="H26" s="51" t="s">
        <v>41</v>
      </c>
      <c r="I26" s="52" t="s">
        <v>41</v>
      </c>
      <c r="J26" s="53" t="s">
        <v>41</v>
      </c>
      <c r="K26" s="51" t="s">
        <v>41</v>
      </c>
      <c r="L26" s="52" t="s">
        <v>41</v>
      </c>
      <c r="M26" s="53" t="s">
        <v>41</v>
      </c>
      <c r="N26" s="51" t="s">
        <v>41</v>
      </c>
      <c r="O26" s="52" t="s">
        <v>41</v>
      </c>
      <c r="P26" s="53" t="s">
        <v>41</v>
      </c>
      <c r="Q26" s="51" t="s">
        <v>41</v>
      </c>
      <c r="R26" s="52" t="s">
        <v>41</v>
      </c>
      <c r="S26" s="53" t="s">
        <v>41</v>
      </c>
    </row>
    <row r="27" spans="1:19" x14ac:dyDescent="0.25">
      <c r="A27" s="34" t="s">
        <v>74</v>
      </c>
      <c r="B27" s="51" t="s">
        <v>41</v>
      </c>
      <c r="C27" s="52" t="s">
        <v>41</v>
      </c>
      <c r="D27" s="53" t="s">
        <v>41</v>
      </c>
      <c r="E27" s="51">
        <v>45</v>
      </c>
      <c r="F27" s="52">
        <v>360</v>
      </c>
      <c r="G27" s="53">
        <v>0.16129032258064516</v>
      </c>
      <c r="H27" s="51" t="s">
        <v>41</v>
      </c>
      <c r="I27" s="52" t="s">
        <v>41</v>
      </c>
      <c r="J27" s="53" t="s">
        <v>41</v>
      </c>
      <c r="K27" s="51" t="s">
        <v>41</v>
      </c>
      <c r="L27" s="52" t="s">
        <v>41</v>
      </c>
      <c r="M27" s="53" t="s">
        <v>41</v>
      </c>
      <c r="N27" s="51">
        <v>51</v>
      </c>
      <c r="O27" s="52">
        <v>440</v>
      </c>
      <c r="P27" s="53">
        <v>4.7619047619047616E-2</v>
      </c>
      <c r="Q27" s="51">
        <v>30</v>
      </c>
      <c r="R27" s="52">
        <v>550</v>
      </c>
      <c r="S27" s="53">
        <v>-5.1724137931034482E-2</v>
      </c>
    </row>
    <row r="28" spans="1:19" x14ac:dyDescent="0.25">
      <c r="A28" s="34" t="s">
        <v>77</v>
      </c>
      <c r="B28" s="51" t="s">
        <v>41</v>
      </c>
      <c r="C28" s="52" t="s">
        <v>41</v>
      </c>
      <c r="D28" s="53" t="s">
        <v>41</v>
      </c>
      <c r="E28" s="51" t="s">
        <v>41</v>
      </c>
      <c r="F28" s="52" t="s">
        <v>41</v>
      </c>
      <c r="G28" s="53" t="s">
        <v>41</v>
      </c>
      <c r="H28" s="51" t="s">
        <v>41</v>
      </c>
      <c r="I28" s="52" t="s">
        <v>41</v>
      </c>
      <c r="J28" s="53" t="s">
        <v>41</v>
      </c>
      <c r="K28" s="51" t="s">
        <v>41</v>
      </c>
      <c r="L28" s="52" t="s">
        <v>41</v>
      </c>
      <c r="M28" s="53" t="s">
        <v>41</v>
      </c>
      <c r="N28" s="51">
        <v>16</v>
      </c>
      <c r="O28" s="52">
        <v>380</v>
      </c>
      <c r="P28" s="53">
        <v>8.5714285714285715E-2</v>
      </c>
      <c r="Q28" s="51" t="s">
        <v>41</v>
      </c>
      <c r="R28" s="52" t="s">
        <v>41</v>
      </c>
      <c r="S28" s="53" t="s">
        <v>41</v>
      </c>
    </row>
    <row r="29" spans="1:19" x14ac:dyDescent="0.25">
      <c r="A29" s="34" t="s">
        <v>82</v>
      </c>
      <c r="B29" s="51" t="s">
        <v>41</v>
      </c>
      <c r="C29" s="52" t="s">
        <v>41</v>
      </c>
      <c r="D29" s="53" t="s">
        <v>41</v>
      </c>
      <c r="E29" s="51" t="s">
        <v>41</v>
      </c>
      <c r="F29" s="52" t="s">
        <v>41</v>
      </c>
      <c r="G29" s="53" t="s">
        <v>41</v>
      </c>
      <c r="H29" s="51" t="s">
        <v>41</v>
      </c>
      <c r="I29" s="52" t="s">
        <v>41</v>
      </c>
      <c r="J29" s="53" t="s">
        <v>41</v>
      </c>
      <c r="K29" s="51" t="s">
        <v>41</v>
      </c>
      <c r="L29" s="52" t="s">
        <v>41</v>
      </c>
      <c r="M29" s="53" t="s">
        <v>41</v>
      </c>
      <c r="N29" s="51">
        <v>14</v>
      </c>
      <c r="O29" s="52">
        <v>325</v>
      </c>
      <c r="P29" s="53">
        <v>8.3333333333333329E-2</v>
      </c>
      <c r="Q29" s="51" t="s">
        <v>41</v>
      </c>
      <c r="R29" s="52" t="s">
        <v>41</v>
      </c>
      <c r="S29" s="53" t="s">
        <v>41</v>
      </c>
    </row>
    <row r="30" spans="1:19" x14ac:dyDescent="0.25">
      <c r="A30" s="34" t="s">
        <v>86</v>
      </c>
      <c r="B30" s="51">
        <v>17</v>
      </c>
      <c r="C30" s="52">
        <v>290</v>
      </c>
      <c r="D30" s="53">
        <v>-3.3333333333333333E-2</v>
      </c>
      <c r="E30" s="51">
        <v>113</v>
      </c>
      <c r="F30" s="52">
        <v>380</v>
      </c>
      <c r="G30" s="53">
        <v>0.10144927536231885</v>
      </c>
      <c r="H30" s="51">
        <v>67</v>
      </c>
      <c r="I30" s="52">
        <v>450</v>
      </c>
      <c r="J30" s="53">
        <v>7.1428571428571425E-2</v>
      </c>
      <c r="K30" s="51">
        <v>62</v>
      </c>
      <c r="L30" s="52">
        <v>390</v>
      </c>
      <c r="M30" s="53">
        <v>2.6315789473684209E-2</v>
      </c>
      <c r="N30" s="51">
        <v>280</v>
      </c>
      <c r="O30" s="52">
        <v>450</v>
      </c>
      <c r="P30" s="53">
        <v>4.6511627906976744E-2</v>
      </c>
      <c r="Q30" s="51">
        <v>159</v>
      </c>
      <c r="R30" s="52">
        <v>530</v>
      </c>
      <c r="S30" s="53">
        <v>0.06</v>
      </c>
    </row>
    <row r="31" spans="1:19" x14ac:dyDescent="0.25">
      <c r="A31" s="34" t="s">
        <v>98</v>
      </c>
      <c r="B31" s="51" t="s">
        <v>41</v>
      </c>
      <c r="C31" s="52" t="s">
        <v>41</v>
      </c>
      <c r="D31" s="53" t="s">
        <v>41</v>
      </c>
      <c r="E31" s="51" t="s">
        <v>41</v>
      </c>
      <c r="F31" s="52" t="s">
        <v>41</v>
      </c>
      <c r="G31" s="53" t="s">
        <v>41</v>
      </c>
      <c r="H31" s="51" t="s">
        <v>41</v>
      </c>
      <c r="I31" s="52" t="s">
        <v>41</v>
      </c>
      <c r="J31" s="53" t="s">
        <v>41</v>
      </c>
      <c r="K31" s="51" t="s">
        <v>41</v>
      </c>
      <c r="L31" s="52" t="s">
        <v>41</v>
      </c>
      <c r="M31" s="53" t="s">
        <v>41</v>
      </c>
      <c r="N31" s="51" t="s">
        <v>41</v>
      </c>
      <c r="O31" s="52" t="s">
        <v>41</v>
      </c>
      <c r="P31" s="53" t="s">
        <v>41</v>
      </c>
      <c r="Q31" s="51" t="s">
        <v>41</v>
      </c>
      <c r="R31" s="52" t="s">
        <v>41</v>
      </c>
      <c r="S31" s="53" t="s">
        <v>41</v>
      </c>
    </row>
    <row r="32" spans="1:19" x14ac:dyDescent="0.25">
      <c r="A32" s="34" t="s">
        <v>99</v>
      </c>
      <c r="B32" s="51" t="s">
        <v>41</v>
      </c>
      <c r="C32" s="52" t="s">
        <v>41</v>
      </c>
      <c r="D32" s="53" t="s">
        <v>41</v>
      </c>
      <c r="E32" s="51">
        <v>22</v>
      </c>
      <c r="F32" s="52">
        <v>418</v>
      </c>
      <c r="G32" s="53">
        <v>3.2098765432098768E-2</v>
      </c>
      <c r="H32" s="51" t="s">
        <v>41</v>
      </c>
      <c r="I32" s="52" t="s">
        <v>41</v>
      </c>
      <c r="J32" s="53" t="s">
        <v>41</v>
      </c>
      <c r="K32" s="51" t="s">
        <v>41</v>
      </c>
      <c r="L32" s="52" t="s">
        <v>41</v>
      </c>
      <c r="M32" s="53" t="s">
        <v>41</v>
      </c>
      <c r="N32" s="51">
        <v>40</v>
      </c>
      <c r="O32" s="52">
        <v>533</v>
      </c>
      <c r="P32" s="53">
        <v>8.7755102040816324E-2</v>
      </c>
      <c r="Q32" s="51">
        <v>58</v>
      </c>
      <c r="R32" s="52">
        <v>645</v>
      </c>
      <c r="S32" s="53">
        <v>6.6115702479338845E-2</v>
      </c>
    </row>
    <row r="33" spans="1:19" x14ac:dyDescent="0.25">
      <c r="A33" s="34" t="s">
        <v>2</v>
      </c>
      <c r="B33" s="51">
        <v>35</v>
      </c>
      <c r="C33" s="52">
        <v>250</v>
      </c>
      <c r="D33" s="53">
        <v>2.0408163265306121E-2</v>
      </c>
      <c r="E33" s="51">
        <v>50</v>
      </c>
      <c r="F33" s="52">
        <v>315</v>
      </c>
      <c r="G33" s="53">
        <v>0.125</v>
      </c>
      <c r="H33" s="51">
        <v>15</v>
      </c>
      <c r="I33" s="52">
        <v>400</v>
      </c>
      <c r="J33" s="53">
        <v>0</v>
      </c>
      <c r="K33" s="51">
        <v>19</v>
      </c>
      <c r="L33" s="52">
        <v>330</v>
      </c>
      <c r="M33" s="53">
        <v>0</v>
      </c>
      <c r="N33" s="51">
        <v>105</v>
      </c>
      <c r="O33" s="52">
        <v>430</v>
      </c>
      <c r="P33" s="53">
        <v>0.13157894736842105</v>
      </c>
      <c r="Q33" s="51">
        <v>52</v>
      </c>
      <c r="R33" s="52">
        <v>550</v>
      </c>
      <c r="S33" s="53">
        <v>0.22222222222222221</v>
      </c>
    </row>
    <row r="34" spans="1:19" x14ac:dyDescent="0.25">
      <c r="A34" s="34" t="s">
        <v>109</v>
      </c>
      <c r="B34" s="51" t="s">
        <v>41</v>
      </c>
      <c r="C34" s="52" t="s">
        <v>41</v>
      </c>
      <c r="D34" s="53" t="s">
        <v>41</v>
      </c>
      <c r="E34" s="51" t="s">
        <v>41</v>
      </c>
      <c r="F34" s="52" t="s">
        <v>41</v>
      </c>
      <c r="G34" s="53" t="s">
        <v>41</v>
      </c>
      <c r="H34" s="51" t="s">
        <v>41</v>
      </c>
      <c r="I34" s="52" t="s">
        <v>41</v>
      </c>
      <c r="J34" s="53" t="s">
        <v>41</v>
      </c>
      <c r="K34" s="51">
        <v>10</v>
      </c>
      <c r="L34" s="52">
        <v>413</v>
      </c>
      <c r="M34" s="53">
        <v>4.5569620253164557E-2</v>
      </c>
      <c r="N34" s="51">
        <v>30</v>
      </c>
      <c r="O34" s="52">
        <v>463</v>
      </c>
      <c r="P34" s="53">
        <v>-1.4893617021276596E-2</v>
      </c>
      <c r="Q34" s="51">
        <v>11</v>
      </c>
      <c r="R34" s="52">
        <v>550</v>
      </c>
      <c r="S34" s="53">
        <v>5.7692307692307696E-2</v>
      </c>
    </row>
    <row r="35" spans="1:19" x14ac:dyDescent="0.25">
      <c r="A35" s="34" t="s">
        <v>3</v>
      </c>
      <c r="B35" s="51">
        <v>18</v>
      </c>
      <c r="C35" s="52">
        <v>200</v>
      </c>
      <c r="D35" s="53">
        <v>0.17647058823529413</v>
      </c>
      <c r="E35" s="51">
        <v>24</v>
      </c>
      <c r="F35" s="52">
        <v>330</v>
      </c>
      <c r="G35" s="53">
        <v>0.15789473684210525</v>
      </c>
      <c r="H35" s="51" t="s">
        <v>41</v>
      </c>
      <c r="I35" s="52" t="s">
        <v>41</v>
      </c>
      <c r="J35" s="53" t="s">
        <v>41</v>
      </c>
      <c r="K35" s="51" t="s">
        <v>41</v>
      </c>
      <c r="L35" s="52" t="s">
        <v>41</v>
      </c>
      <c r="M35" s="53" t="s">
        <v>41</v>
      </c>
      <c r="N35" s="51">
        <v>26</v>
      </c>
      <c r="O35" s="52">
        <v>410</v>
      </c>
      <c r="P35" s="53">
        <v>0.17142857142857143</v>
      </c>
      <c r="Q35" s="51" t="s">
        <v>41</v>
      </c>
      <c r="R35" s="52" t="s">
        <v>41</v>
      </c>
      <c r="S35" s="53" t="s">
        <v>41</v>
      </c>
    </row>
    <row r="36" spans="1:19" x14ac:dyDescent="0.25">
      <c r="A36" s="38" t="s">
        <v>306</v>
      </c>
      <c r="B36" s="54">
        <v>90</v>
      </c>
      <c r="C36" s="55">
        <v>245</v>
      </c>
      <c r="D36" s="56">
        <v>5.1502145922746781E-2</v>
      </c>
      <c r="E36" s="54">
        <v>277</v>
      </c>
      <c r="F36" s="55">
        <v>360</v>
      </c>
      <c r="G36" s="56">
        <v>0.125</v>
      </c>
      <c r="H36" s="54">
        <v>102</v>
      </c>
      <c r="I36" s="55">
        <v>450</v>
      </c>
      <c r="J36" s="56">
        <v>7.1428571428571425E-2</v>
      </c>
      <c r="K36" s="54">
        <v>124</v>
      </c>
      <c r="L36" s="55">
        <v>380</v>
      </c>
      <c r="M36" s="56">
        <v>7.0422535211267609E-2</v>
      </c>
      <c r="N36" s="54">
        <v>569</v>
      </c>
      <c r="O36" s="55">
        <v>450</v>
      </c>
      <c r="P36" s="56">
        <v>9.7560975609756101E-2</v>
      </c>
      <c r="Q36" s="54">
        <v>336</v>
      </c>
      <c r="R36" s="55">
        <v>550</v>
      </c>
      <c r="S36" s="56">
        <v>5.7692307692307696E-2</v>
      </c>
    </row>
    <row r="37" spans="1:19" s="39" customFormat="1" x14ac:dyDescent="0.25">
      <c r="A37" s="34" t="s">
        <v>64</v>
      </c>
      <c r="B37" s="51" t="s">
        <v>41</v>
      </c>
      <c r="C37" s="52" t="s">
        <v>41</v>
      </c>
      <c r="D37" s="53" t="s">
        <v>41</v>
      </c>
      <c r="E37" s="51">
        <v>17</v>
      </c>
      <c r="F37" s="52">
        <v>370</v>
      </c>
      <c r="G37" s="53">
        <v>9.4674556213017749E-2</v>
      </c>
      <c r="H37" s="51" t="s">
        <v>41</v>
      </c>
      <c r="I37" s="52" t="s">
        <v>41</v>
      </c>
      <c r="J37" s="53" t="s">
        <v>41</v>
      </c>
      <c r="K37" s="51" t="s">
        <v>41</v>
      </c>
      <c r="L37" s="52" t="s">
        <v>41</v>
      </c>
      <c r="M37" s="53" t="s">
        <v>41</v>
      </c>
      <c r="N37" s="51">
        <v>27</v>
      </c>
      <c r="O37" s="52">
        <v>450</v>
      </c>
      <c r="P37" s="53">
        <v>3.9260969976905313E-2</v>
      </c>
      <c r="Q37" s="51" t="s">
        <v>41</v>
      </c>
      <c r="R37" s="52" t="s">
        <v>41</v>
      </c>
      <c r="S37" s="53" t="s">
        <v>41</v>
      </c>
    </row>
    <row r="38" spans="1:19" x14ac:dyDescent="0.25">
      <c r="A38" s="34" t="s">
        <v>70</v>
      </c>
      <c r="B38" s="51" t="s">
        <v>41</v>
      </c>
      <c r="C38" s="52" t="s">
        <v>41</v>
      </c>
      <c r="D38" s="53" t="s">
        <v>41</v>
      </c>
      <c r="E38" s="51">
        <v>15</v>
      </c>
      <c r="F38" s="52">
        <v>330</v>
      </c>
      <c r="G38" s="53">
        <v>-5.7142857142857141E-2</v>
      </c>
      <c r="H38" s="51" t="s">
        <v>41</v>
      </c>
      <c r="I38" s="52" t="s">
        <v>41</v>
      </c>
      <c r="J38" s="53" t="s">
        <v>41</v>
      </c>
      <c r="K38" s="51" t="s">
        <v>41</v>
      </c>
      <c r="L38" s="52" t="s">
        <v>41</v>
      </c>
      <c r="M38" s="53" t="s">
        <v>41</v>
      </c>
      <c r="N38" s="51">
        <v>28</v>
      </c>
      <c r="O38" s="52">
        <v>423</v>
      </c>
      <c r="P38" s="53">
        <v>7.1428571428571426E-3</v>
      </c>
      <c r="Q38" s="51">
        <v>23</v>
      </c>
      <c r="R38" s="52">
        <v>500</v>
      </c>
      <c r="S38" s="53">
        <v>5.2631578947368418E-2</v>
      </c>
    </row>
    <row r="39" spans="1:19" x14ac:dyDescent="0.25">
      <c r="A39" s="34" t="s">
        <v>89</v>
      </c>
      <c r="B39" s="51">
        <v>39</v>
      </c>
      <c r="C39" s="52">
        <v>250</v>
      </c>
      <c r="D39" s="53">
        <v>2.0408163265306121E-2</v>
      </c>
      <c r="E39" s="51">
        <v>83</v>
      </c>
      <c r="F39" s="52">
        <v>330</v>
      </c>
      <c r="G39" s="53">
        <v>0.10738255033557047</v>
      </c>
      <c r="H39" s="51">
        <v>32</v>
      </c>
      <c r="I39" s="52">
        <v>478</v>
      </c>
      <c r="J39" s="53">
        <v>0.19500000000000001</v>
      </c>
      <c r="K39" s="51">
        <v>16</v>
      </c>
      <c r="L39" s="52">
        <v>365</v>
      </c>
      <c r="M39" s="53">
        <v>7.3529411764705885E-2</v>
      </c>
      <c r="N39" s="51">
        <v>144</v>
      </c>
      <c r="O39" s="52">
        <v>450</v>
      </c>
      <c r="P39" s="53">
        <v>0.125</v>
      </c>
      <c r="Q39" s="51">
        <v>60</v>
      </c>
      <c r="R39" s="52">
        <v>575</v>
      </c>
      <c r="S39" s="53">
        <v>0.15</v>
      </c>
    </row>
    <row r="40" spans="1:19" x14ac:dyDescent="0.25">
      <c r="A40" s="34" t="s">
        <v>94</v>
      </c>
      <c r="B40" s="51" t="s">
        <v>41</v>
      </c>
      <c r="C40" s="52" t="s">
        <v>41</v>
      </c>
      <c r="D40" s="53" t="s">
        <v>41</v>
      </c>
      <c r="E40" s="51" t="s">
        <v>41</v>
      </c>
      <c r="F40" s="52" t="s">
        <v>41</v>
      </c>
      <c r="G40" s="53" t="s">
        <v>41</v>
      </c>
      <c r="H40" s="51" t="s">
        <v>41</v>
      </c>
      <c r="I40" s="52" t="s">
        <v>41</v>
      </c>
      <c r="J40" s="53" t="s">
        <v>41</v>
      </c>
      <c r="K40" s="51" t="s">
        <v>41</v>
      </c>
      <c r="L40" s="52" t="s">
        <v>41</v>
      </c>
      <c r="M40" s="53" t="s">
        <v>41</v>
      </c>
      <c r="N40" s="51">
        <v>27</v>
      </c>
      <c r="O40" s="52">
        <v>480</v>
      </c>
      <c r="P40" s="53">
        <v>0.14285714285714285</v>
      </c>
      <c r="Q40" s="51">
        <v>13</v>
      </c>
      <c r="R40" s="52">
        <v>600</v>
      </c>
      <c r="S40" s="53">
        <v>4.3478260869565216E-2</v>
      </c>
    </row>
    <row r="41" spans="1:19" x14ac:dyDescent="0.25">
      <c r="A41" s="34" t="s">
        <v>101</v>
      </c>
      <c r="B41" s="51" t="s">
        <v>41</v>
      </c>
      <c r="C41" s="52" t="s">
        <v>41</v>
      </c>
      <c r="D41" s="53" t="s">
        <v>41</v>
      </c>
      <c r="E41" s="51" t="s">
        <v>41</v>
      </c>
      <c r="F41" s="52" t="s">
        <v>41</v>
      </c>
      <c r="G41" s="53" t="s">
        <v>41</v>
      </c>
      <c r="H41" s="51" t="s">
        <v>41</v>
      </c>
      <c r="I41" s="52" t="s">
        <v>41</v>
      </c>
      <c r="J41" s="53" t="s">
        <v>41</v>
      </c>
      <c r="K41" s="51" t="s">
        <v>41</v>
      </c>
      <c r="L41" s="52" t="s">
        <v>41</v>
      </c>
      <c r="M41" s="53" t="s">
        <v>41</v>
      </c>
      <c r="N41" s="51">
        <v>14</v>
      </c>
      <c r="O41" s="52">
        <v>501</v>
      </c>
      <c r="P41" s="53">
        <v>6.5957446808510636E-2</v>
      </c>
      <c r="Q41" s="51" t="s">
        <v>41</v>
      </c>
      <c r="R41" s="52" t="s">
        <v>41</v>
      </c>
      <c r="S41" s="53" t="s">
        <v>41</v>
      </c>
    </row>
    <row r="42" spans="1:19" x14ac:dyDescent="0.25">
      <c r="A42" s="34" t="s">
        <v>104</v>
      </c>
      <c r="B42" s="51" t="s">
        <v>41</v>
      </c>
      <c r="C42" s="52" t="s">
        <v>41</v>
      </c>
      <c r="D42" s="53" t="s">
        <v>41</v>
      </c>
      <c r="E42" s="51">
        <v>27</v>
      </c>
      <c r="F42" s="52">
        <v>375</v>
      </c>
      <c r="G42" s="53">
        <v>0.10294117647058823</v>
      </c>
      <c r="H42" s="51">
        <v>17</v>
      </c>
      <c r="I42" s="52">
        <v>400</v>
      </c>
      <c r="J42" s="53">
        <v>7.2386058981233251E-2</v>
      </c>
      <c r="K42" s="51">
        <v>13</v>
      </c>
      <c r="L42" s="52">
        <v>375</v>
      </c>
      <c r="M42" s="53">
        <v>7.1428571428571425E-2</v>
      </c>
      <c r="N42" s="51">
        <v>89</v>
      </c>
      <c r="O42" s="52">
        <v>415</v>
      </c>
      <c r="P42" s="53">
        <v>3.7499999999999999E-2</v>
      </c>
      <c r="Q42" s="51">
        <v>208</v>
      </c>
      <c r="R42" s="52">
        <v>450</v>
      </c>
      <c r="S42" s="53">
        <v>5.1401869158878503E-2</v>
      </c>
    </row>
    <row r="43" spans="1:19" x14ac:dyDescent="0.25">
      <c r="A43" s="34" t="s">
        <v>105</v>
      </c>
      <c r="B43" s="51" t="s">
        <v>41</v>
      </c>
      <c r="C43" s="52" t="s">
        <v>41</v>
      </c>
      <c r="D43" s="53" t="s">
        <v>41</v>
      </c>
      <c r="E43" s="51">
        <v>29</v>
      </c>
      <c r="F43" s="52">
        <v>320</v>
      </c>
      <c r="G43" s="53">
        <v>3.2258064516129031E-2</v>
      </c>
      <c r="H43" s="51" t="s">
        <v>41</v>
      </c>
      <c r="I43" s="52" t="s">
        <v>41</v>
      </c>
      <c r="J43" s="53" t="s">
        <v>41</v>
      </c>
      <c r="K43" s="51" t="s">
        <v>41</v>
      </c>
      <c r="L43" s="52" t="s">
        <v>41</v>
      </c>
      <c r="M43" s="53" t="s">
        <v>41</v>
      </c>
      <c r="N43" s="51">
        <v>48</v>
      </c>
      <c r="O43" s="52">
        <v>430</v>
      </c>
      <c r="P43" s="53">
        <v>4.878048780487805E-2</v>
      </c>
      <c r="Q43" s="51">
        <v>20</v>
      </c>
      <c r="R43" s="52">
        <v>550</v>
      </c>
      <c r="S43" s="53">
        <v>0.12244897959183673</v>
      </c>
    </row>
    <row r="44" spans="1:19" x14ac:dyDescent="0.25">
      <c r="A44" s="34" t="s">
        <v>111</v>
      </c>
      <c r="B44" s="51" t="s">
        <v>41</v>
      </c>
      <c r="C44" s="52" t="s">
        <v>41</v>
      </c>
      <c r="D44" s="53" t="s">
        <v>41</v>
      </c>
      <c r="E44" s="51" t="s">
        <v>41</v>
      </c>
      <c r="F44" s="52" t="s">
        <v>41</v>
      </c>
      <c r="G44" s="53" t="s">
        <v>41</v>
      </c>
      <c r="H44" s="51" t="s">
        <v>41</v>
      </c>
      <c r="I44" s="52" t="s">
        <v>41</v>
      </c>
      <c r="J44" s="53" t="s">
        <v>41</v>
      </c>
      <c r="K44" s="51">
        <v>10</v>
      </c>
      <c r="L44" s="52">
        <v>370</v>
      </c>
      <c r="M44" s="53" t="s">
        <v>41</v>
      </c>
      <c r="N44" s="51">
        <v>17</v>
      </c>
      <c r="O44" s="52">
        <v>420</v>
      </c>
      <c r="P44" s="53">
        <v>0.05</v>
      </c>
      <c r="Q44" s="51" t="s">
        <v>41</v>
      </c>
      <c r="R44" s="52" t="s">
        <v>41</v>
      </c>
      <c r="S44" s="53" t="s">
        <v>41</v>
      </c>
    </row>
    <row r="45" spans="1:19" x14ac:dyDescent="0.25">
      <c r="A45" s="34" t="s">
        <v>120</v>
      </c>
      <c r="B45" s="51" t="s">
        <v>41</v>
      </c>
      <c r="C45" s="52" t="s">
        <v>41</v>
      </c>
      <c r="D45" s="53" t="s">
        <v>41</v>
      </c>
      <c r="E45" s="51" t="s">
        <v>41</v>
      </c>
      <c r="F45" s="52" t="s">
        <v>41</v>
      </c>
      <c r="G45" s="53" t="s">
        <v>41</v>
      </c>
      <c r="H45" s="51" t="s">
        <v>41</v>
      </c>
      <c r="I45" s="52" t="s">
        <v>41</v>
      </c>
      <c r="J45" s="53" t="s">
        <v>41</v>
      </c>
      <c r="K45" s="51" t="s">
        <v>41</v>
      </c>
      <c r="L45" s="52" t="s">
        <v>41</v>
      </c>
      <c r="M45" s="53" t="s">
        <v>41</v>
      </c>
      <c r="N45" s="51">
        <v>24</v>
      </c>
      <c r="O45" s="52">
        <v>450</v>
      </c>
      <c r="P45" s="53">
        <v>0</v>
      </c>
      <c r="Q45" s="51" t="s">
        <v>41</v>
      </c>
      <c r="R45" s="52" t="s">
        <v>41</v>
      </c>
      <c r="S45" s="53" t="s">
        <v>41</v>
      </c>
    </row>
    <row r="46" spans="1:19" x14ac:dyDescent="0.25">
      <c r="A46" s="34" t="s">
        <v>122</v>
      </c>
      <c r="B46" s="51" t="s">
        <v>41</v>
      </c>
      <c r="C46" s="52" t="s">
        <v>41</v>
      </c>
      <c r="D46" s="53" t="s">
        <v>41</v>
      </c>
      <c r="E46" s="51" t="s">
        <v>41</v>
      </c>
      <c r="F46" s="52" t="s">
        <v>41</v>
      </c>
      <c r="G46" s="53" t="s">
        <v>41</v>
      </c>
      <c r="H46" s="51" t="s">
        <v>41</v>
      </c>
      <c r="I46" s="52" t="s">
        <v>41</v>
      </c>
      <c r="J46" s="53" t="s">
        <v>41</v>
      </c>
      <c r="K46" s="51" t="s">
        <v>41</v>
      </c>
      <c r="L46" s="52" t="s">
        <v>41</v>
      </c>
      <c r="M46" s="53" t="s">
        <v>41</v>
      </c>
      <c r="N46" s="51" t="s">
        <v>41</v>
      </c>
      <c r="O46" s="52" t="s">
        <v>41</v>
      </c>
      <c r="P46" s="53" t="s">
        <v>41</v>
      </c>
      <c r="Q46" s="51" t="s">
        <v>41</v>
      </c>
      <c r="R46" s="52" t="s">
        <v>41</v>
      </c>
      <c r="S46" s="53" t="s">
        <v>41</v>
      </c>
    </row>
    <row r="47" spans="1:19" x14ac:dyDescent="0.25">
      <c r="A47" s="34" t="s">
        <v>4</v>
      </c>
      <c r="B47" s="51">
        <v>14</v>
      </c>
      <c r="C47" s="52">
        <v>273</v>
      </c>
      <c r="D47" s="53">
        <v>0.21333333333333335</v>
      </c>
      <c r="E47" s="51">
        <v>17</v>
      </c>
      <c r="F47" s="52">
        <v>340</v>
      </c>
      <c r="G47" s="53">
        <v>6.25E-2</v>
      </c>
      <c r="H47" s="51" t="s">
        <v>41</v>
      </c>
      <c r="I47" s="52" t="s">
        <v>41</v>
      </c>
      <c r="J47" s="53" t="s">
        <v>41</v>
      </c>
      <c r="K47" s="51" t="s">
        <v>41</v>
      </c>
      <c r="L47" s="52" t="s">
        <v>41</v>
      </c>
      <c r="M47" s="53" t="s">
        <v>41</v>
      </c>
      <c r="N47" s="51">
        <v>66</v>
      </c>
      <c r="O47" s="52">
        <v>440</v>
      </c>
      <c r="P47" s="53">
        <v>4.7619047619047616E-2</v>
      </c>
      <c r="Q47" s="51">
        <v>28</v>
      </c>
      <c r="R47" s="52">
        <v>500</v>
      </c>
      <c r="S47" s="53">
        <v>0</v>
      </c>
    </row>
    <row r="48" spans="1:19" x14ac:dyDescent="0.25">
      <c r="A48" s="34" t="s">
        <v>6</v>
      </c>
      <c r="B48" s="51">
        <v>12</v>
      </c>
      <c r="C48" s="52">
        <v>283</v>
      </c>
      <c r="D48" s="53">
        <v>8.8461538461538466E-2</v>
      </c>
      <c r="E48" s="51">
        <v>58</v>
      </c>
      <c r="F48" s="52">
        <v>350</v>
      </c>
      <c r="G48" s="53">
        <v>9.375E-2</v>
      </c>
      <c r="H48" s="51">
        <v>18</v>
      </c>
      <c r="I48" s="52">
        <v>450</v>
      </c>
      <c r="J48" s="53">
        <v>0.1111111111111111</v>
      </c>
      <c r="K48" s="51" t="s">
        <v>41</v>
      </c>
      <c r="L48" s="52" t="s">
        <v>41</v>
      </c>
      <c r="M48" s="53" t="s">
        <v>41</v>
      </c>
      <c r="N48" s="51">
        <v>113</v>
      </c>
      <c r="O48" s="52">
        <v>460</v>
      </c>
      <c r="P48" s="53">
        <v>9.5238095238095233E-2</v>
      </c>
      <c r="Q48" s="51">
        <v>95</v>
      </c>
      <c r="R48" s="52">
        <v>570</v>
      </c>
      <c r="S48" s="53">
        <v>7.5471698113207544E-2</v>
      </c>
    </row>
    <row r="49" spans="1:19" x14ac:dyDescent="0.25">
      <c r="A49" s="38" t="s">
        <v>93</v>
      </c>
      <c r="B49" s="54">
        <v>99</v>
      </c>
      <c r="C49" s="55">
        <v>255</v>
      </c>
      <c r="D49" s="56">
        <v>0.02</v>
      </c>
      <c r="E49" s="54">
        <v>269</v>
      </c>
      <c r="F49" s="55">
        <v>350</v>
      </c>
      <c r="G49" s="56">
        <v>9.375E-2</v>
      </c>
      <c r="H49" s="54">
        <v>100</v>
      </c>
      <c r="I49" s="55">
        <v>418</v>
      </c>
      <c r="J49" s="56">
        <v>4.4999999999999998E-2</v>
      </c>
      <c r="K49" s="54">
        <v>89</v>
      </c>
      <c r="L49" s="55">
        <v>375</v>
      </c>
      <c r="M49" s="56">
        <v>7.1428571428571425E-2</v>
      </c>
      <c r="N49" s="54">
        <v>603</v>
      </c>
      <c r="O49" s="55">
        <v>450</v>
      </c>
      <c r="P49" s="56">
        <v>9.7560975609756101E-2</v>
      </c>
      <c r="Q49" s="54">
        <v>478</v>
      </c>
      <c r="R49" s="55">
        <v>500</v>
      </c>
      <c r="S49" s="56">
        <v>4.1666666666666664E-2</v>
      </c>
    </row>
    <row r="50" spans="1:19" s="39" customFormat="1" x14ac:dyDescent="0.25">
      <c r="A50" s="34" t="s">
        <v>67</v>
      </c>
      <c r="B50" s="51" t="s">
        <v>41</v>
      </c>
      <c r="C50" s="52" t="s">
        <v>41</v>
      </c>
      <c r="D50" s="53" t="s">
        <v>41</v>
      </c>
      <c r="E50" s="51">
        <v>14</v>
      </c>
      <c r="F50" s="52">
        <v>375</v>
      </c>
      <c r="G50" s="53">
        <v>-3.3505154639175257E-2</v>
      </c>
      <c r="H50" s="51">
        <v>10</v>
      </c>
      <c r="I50" s="52">
        <v>425</v>
      </c>
      <c r="J50" s="53" t="s">
        <v>41</v>
      </c>
      <c r="K50" s="51">
        <v>17</v>
      </c>
      <c r="L50" s="52">
        <v>400</v>
      </c>
      <c r="M50" s="53">
        <v>0.14285714285714285</v>
      </c>
      <c r="N50" s="51">
        <v>51</v>
      </c>
      <c r="O50" s="52">
        <v>470</v>
      </c>
      <c r="P50" s="53">
        <v>4.4444444444444446E-2</v>
      </c>
      <c r="Q50" s="51">
        <v>35</v>
      </c>
      <c r="R50" s="52">
        <v>520</v>
      </c>
      <c r="S50" s="53">
        <v>0.04</v>
      </c>
    </row>
    <row r="51" spans="1:19" x14ac:dyDescent="0.25">
      <c r="A51" s="34" t="s">
        <v>68</v>
      </c>
      <c r="B51" s="51" t="s">
        <v>41</v>
      </c>
      <c r="C51" s="52" t="s">
        <v>41</v>
      </c>
      <c r="D51" s="53" t="s">
        <v>41</v>
      </c>
      <c r="E51" s="51">
        <v>31</v>
      </c>
      <c r="F51" s="52">
        <v>385</v>
      </c>
      <c r="G51" s="53">
        <v>0.1</v>
      </c>
      <c r="H51" s="51">
        <v>10</v>
      </c>
      <c r="I51" s="52">
        <v>420</v>
      </c>
      <c r="J51" s="53">
        <v>3.4482758620689655E-2</v>
      </c>
      <c r="K51" s="51">
        <v>16</v>
      </c>
      <c r="L51" s="52">
        <v>420</v>
      </c>
      <c r="M51" s="53">
        <v>0.2</v>
      </c>
      <c r="N51" s="51">
        <v>85</v>
      </c>
      <c r="O51" s="52">
        <v>450</v>
      </c>
      <c r="P51" s="53">
        <v>4.6511627906976744E-2</v>
      </c>
      <c r="Q51" s="51">
        <v>94</v>
      </c>
      <c r="R51" s="52">
        <v>530</v>
      </c>
      <c r="S51" s="53">
        <v>8.1632653061224483E-2</v>
      </c>
    </row>
    <row r="52" spans="1:19" x14ac:dyDescent="0.25">
      <c r="A52" s="34" t="s">
        <v>81</v>
      </c>
      <c r="B52" s="51" t="s">
        <v>41</v>
      </c>
      <c r="C52" s="52" t="s">
        <v>41</v>
      </c>
      <c r="D52" s="53" t="s">
        <v>41</v>
      </c>
      <c r="E52" s="51">
        <v>42</v>
      </c>
      <c r="F52" s="52">
        <v>320</v>
      </c>
      <c r="G52" s="53">
        <v>0</v>
      </c>
      <c r="H52" s="51" t="s">
        <v>41</v>
      </c>
      <c r="I52" s="52" t="s">
        <v>41</v>
      </c>
      <c r="J52" s="53" t="s">
        <v>41</v>
      </c>
      <c r="K52" s="51">
        <v>21</v>
      </c>
      <c r="L52" s="52">
        <v>355</v>
      </c>
      <c r="M52" s="53">
        <v>2.8985507246376812E-2</v>
      </c>
      <c r="N52" s="51">
        <v>89</v>
      </c>
      <c r="O52" s="52">
        <v>450</v>
      </c>
      <c r="P52" s="53">
        <v>5.8823529411764705E-2</v>
      </c>
      <c r="Q52" s="51">
        <v>43</v>
      </c>
      <c r="R52" s="52">
        <v>520</v>
      </c>
      <c r="S52" s="53">
        <v>0.04</v>
      </c>
    </row>
    <row r="53" spans="1:19" x14ac:dyDescent="0.25">
      <c r="A53" s="34" t="s">
        <v>97</v>
      </c>
      <c r="B53" s="51">
        <v>54</v>
      </c>
      <c r="C53" s="52">
        <v>260</v>
      </c>
      <c r="D53" s="53">
        <v>0.04</v>
      </c>
      <c r="E53" s="51">
        <v>71</v>
      </c>
      <c r="F53" s="52">
        <v>310</v>
      </c>
      <c r="G53" s="53">
        <v>0.10714285714285714</v>
      </c>
      <c r="H53" s="51" t="s">
        <v>41</v>
      </c>
      <c r="I53" s="52" t="s">
        <v>41</v>
      </c>
      <c r="J53" s="53" t="s">
        <v>41</v>
      </c>
      <c r="K53" s="51">
        <v>47</v>
      </c>
      <c r="L53" s="52">
        <v>340</v>
      </c>
      <c r="M53" s="53">
        <v>0.13333333333333333</v>
      </c>
      <c r="N53" s="51">
        <v>223</v>
      </c>
      <c r="O53" s="52">
        <v>395</v>
      </c>
      <c r="P53" s="53">
        <v>6.7567567567567571E-2</v>
      </c>
      <c r="Q53" s="51">
        <v>74</v>
      </c>
      <c r="R53" s="52">
        <v>475</v>
      </c>
      <c r="S53" s="53">
        <v>-4.6184738955823292E-2</v>
      </c>
    </row>
    <row r="54" spans="1:19" x14ac:dyDescent="0.25">
      <c r="A54" s="34" t="s">
        <v>117</v>
      </c>
      <c r="B54" s="51" t="s">
        <v>41</v>
      </c>
      <c r="C54" s="52" t="s">
        <v>41</v>
      </c>
      <c r="D54" s="53" t="s">
        <v>41</v>
      </c>
      <c r="E54" s="51">
        <v>14</v>
      </c>
      <c r="F54" s="52">
        <v>330</v>
      </c>
      <c r="G54" s="53">
        <v>0</v>
      </c>
      <c r="H54" s="51" t="s">
        <v>41</v>
      </c>
      <c r="I54" s="52" t="s">
        <v>41</v>
      </c>
      <c r="J54" s="53" t="s">
        <v>41</v>
      </c>
      <c r="K54" s="51">
        <v>12</v>
      </c>
      <c r="L54" s="52">
        <v>355</v>
      </c>
      <c r="M54" s="53">
        <v>4.4117647058823532E-2</v>
      </c>
      <c r="N54" s="51">
        <v>49</v>
      </c>
      <c r="O54" s="52">
        <v>400</v>
      </c>
      <c r="P54" s="53">
        <v>2.564102564102564E-2</v>
      </c>
      <c r="Q54" s="51">
        <v>10</v>
      </c>
      <c r="R54" s="52">
        <v>480</v>
      </c>
      <c r="S54" s="53">
        <v>-3.0303030303030304E-2</v>
      </c>
    </row>
    <row r="55" spans="1:19" x14ac:dyDescent="0.25">
      <c r="A55" s="34" t="s">
        <v>123</v>
      </c>
      <c r="B55" s="51" t="s">
        <v>41</v>
      </c>
      <c r="C55" s="52" t="s">
        <v>41</v>
      </c>
      <c r="D55" s="53" t="s">
        <v>41</v>
      </c>
      <c r="E55" s="51">
        <v>38</v>
      </c>
      <c r="F55" s="52">
        <v>363</v>
      </c>
      <c r="G55" s="53">
        <v>0.15238095238095239</v>
      </c>
      <c r="H55" s="51">
        <v>10</v>
      </c>
      <c r="I55" s="52">
        <v>435</v>
      </c>
      <c r="J55" s="53">
        <v>1.1627906976744186E-2</v>
      </c>
      <c r="K55" s="51">
        <v>19</v>
      </c>
      <c r="L55" s="52">
        <v>400</v>
      </c>
      <c r="M55" s="53">
        <v>0.14285714285714285</v>
      </c>
      <c r="N55" s="51">
        <v>91</v>
      </c>
      <c r="O55" s="52">
        <v>415</v>
      </c>
      <c r="P55" s="53">
        <v>1.2195121951219513E-2</v>
      </c>
      <c r="Q55" s="51">
        <v>53</v>
      </c>
      <c r="R55" s="52">
        <v>520</v>
      </c>
      <c r="S55" s="53">
        <v>7.6604554865424432E-2</v>
      </c>
    </row>
    <row r="56" spans="1:19" x14ac:dyDescent="0.25">
      <c r="A56" s="38" t="s">
        <v>26</v>
      </c>
      <c r="B56" s="54">
        <v>81</v>
      </c>
      <c r="C56" s="55">
        <v>265</v>
      </c>
      <c r="D56" s="56">
        <v>0.06</v>
      </c>
      <c r="E56" s="54">
        <v>210</v>
      </c>
      <c r="F56" s="55">
        <v>343</v>
      </c>
      <c r="G56" s="56">
        <v>7.1874999999999994E-2</v>
      </c>
      <c r="H56" s="54">
        <v>49</v>
      </c>
      <c r="I56" s="55">
        <v>430</v>
      </c>
      <c r="J56" s="56">
        <v>2.3809523809523808E-2</v>
      </c>
      <c r="K56" s="54">
        <v>132</v>
      </c>
      <c r="L56" s="55">
        <v>360</v>
      </c>
      <c r="M56" s="56">
        <v>5.8823529411764705E-2</v>
      </c>
      <c r="N56" s="54">
        <v>588</v>
      </c>
      <c r="O56" s="55">
        <v>420</v>
      </c>
      <c r="P56" s="56">
        <v>0.05</v>
      </c>
      <c r="Q56" s="54">
        <v>309</v>
      </c>
      <c r="R56" s="55">
        <v>520</v>
      </c>
      <c r="S56" s="56">
        <v>5.0505050505050504E-2</v>
      </c>
    </row>
    <row r="57" spans="1:19" s="39" customFormat="1" x14ac:dyDescent="0.25">
      <c r="A57" s="34" t="s">
        <v>66</v>
      </c>
      <c r="B57" s="51">
        <v>169</v>
      </c>
      <c r="C57" s="52">
        <v>420</v>
      </c>
      <c r="D57" s="53">
        <v>0.16666666666666666</v>
      </c>
      <c r="E57" s="51">
        <v>299</v>
      </c>
      <c r="F57" s="52">
        <v>495</v>
      </c>
      <c r="G57" s="53">
        <v>0.125</v>
      </c>
      <c r="H57" s="51">
        <v>128</v>
      </c>
      <c r="I57" s="52">
        <v>600</v>
      </c>
      <c r="J57" s="53">
        <v>0.13207547169811321</v>
      </c>
      <c r="K57" s="51">
        <v>24</v>
      </c>
      <c r="L57" s="52">
        <v>533</v>
      </c>
      <c r="M57" s="53">
        <v>0.26904761904761904</v>
      </c>
      <c r="N57" s="51">
        <v>193</v>
      </c>
      <c r="O57" s="52">
        <v>560</v>
      </c>
      <c r="P57" s="53">
        <v>0.16666666666666666</v>
      </c>
      <c r="Q57" s="51">
        <v>70</v>
      </c>
      <c r="R57" s="52">
        <v>680</v>
      </c>
      <c r="S57" s="53">
        <v>0.11475409836065574</v>
      </c>
    </row>
    <row r="58" spans="1:19" x14ac:dyDescent="0.25">
      <c r="A58" s="34" t="s">
        <v>72</v>
      </c>
      <c r="B58" s="51">
        <v>52</v>
      </c>
      <c r="C58" s="52">
        <v>300</v>
      </c>
      <c r="D58" s="53">
        <v>0.15384615384615385</v>
      </c>
      <c r="E58" s="51">
        <v>167</v>
      </c>
      <c r="F58" s="52">
        <v>390</v>
      </c>
      <c r="G58" s="53">
        <v>0.11428571428571428</v>
      </c>
      <c r="H58" s="51">
        <v>118</v>
      </c>
      <c r="I58" s="52">
        <v>460</v>
      </c>
      <c r="J58" s="53">
        <v>0.12195121951219512</v>
      </c>
      <c r="K58" s="51">
        <v>29</v>
      </c>
      <c r="L58" s="52">
        <v>440</v>
      </c>
      <c r="M58" s="53">
        <v>0.15789473684210525</v>
      </c>
      <c r="N58" s="51">
        <v>319</v>
      </c>
      <c r="O58" s="52">
        <v>460</v>
      </c>
      <c r="P58" s="53">
        <v>0.15</v>
      </c>
      <c r="Q58" s="51">
        <v>105</v>
      </c>
      <c r="R58" s="52">
        <v>550</v>
      </c>
      <c r="S58" s="53">
        <v>0.14583333333333334</v>
      </c>
    </row>
    <row r="59" spans="1:19" x14ac:dyDescent="0.25">
      <c r="A59" s="34" t="s">
        <v>80</v>
      </c>
      <c r="B59" s="51">
        <v>230</v>
      </c>
      <c r="C59" s="52">
        <v>390</v>
      </c>
      <c r="D59" s="53">
        <v>0.11428571428571428</v>
      </c>
      <c r="E59" s="51">
        <v>440</v>
      </c>
      <c r="F59" s="52">
        <v>500</v>
      </c>
      <c r="G59" s="53">
        <v>0.13636363636363635</v>
      </c>
      <c r="H59" s="51">
        <v>116</v>
      </c>
      <c r="I59" s="52">
        <v>630</v>
      </c>
      <c r="J59" s="53">
        <v>0.14545454545454545</v>
      </c>
      <c r="K59" s="51">
        <v>89</v>
      </c>
      <c r="L59" s="52">
        <v>640</v>
      </c>
      <c r="M59" s="53">
        <v>0.20754716981132076</v>
      </c>
      <c r="N59" s="51">
        <v>184</v>
      </c>
      <c r="O59" s="52">
        <v>650</v>
      </c>
      <c r="P59" s="53">
        <v>0.16071428571428573</v>
      </c>
      <c r="Q59" s="51">
        <v>53</v>
      </c>
      <c r="R59" s="52">
        <v>890</v>
      </c>
      <c r="S59" s="53">
        <v>0.14102564102564102</v>
      </c>
    </row>
    <row r="60" spans="1:19" x14ac:dyDescent="0.25">
      <c r="A60" s="34" t="s">
        <v>92</v>
      </c>
      <c r="B60" s="51">
        <v>45</v>
      </c>
      <c r="C60" s="52">
        <v>425</v>
      </c>
      <c r="D60" s="53">
        <v>0.31578947368421051</v>
      </c>
      <c r="E60" s="51">
        <v>188</v>
      </c>
      <c r="F60" s="52">
        <v>510</v>
      </c>
      <c r="G60" s="53">
        <v>0.27500000000000002</v>
      </c>
      <c r="H60" s="51">
        <v>77</v>
      </c>
      <c r="I60" s="52">
        <v>660</v>
      </c>
      <c r="J60" s="53">
        <v>0.15789473684210525</v>
      </c>
      <c r="K60" s="51">
        <v>40</v>
      </c>
      <c r="L60" s="52">
        <v>550</v>
      </c>
      <c r="M60" s="53">
        <v>0.2087912087912088</v>
      </c>
      <c r="N60" s="51">
        <v>181</v>
      </c>
      <c r="O60" s="52">
        <v>590</v>
      </c>
      <c r="P60" s="53">
        <v>0.13461538461538461</v>
      </c>
      <c r="Q60" s="51">
        <v>49</v>
      </c>
      <c r="R60" s="52">
        <v>800</v>
      </c>
      <c r="S60" s="53">
        <v>0.1111111111111111</v>
      </c>
    </row>
    <row r="61" spans="1:19" x14ac:dyDescent="0.25">
      <c r="A61" s="34" t="s">
        <v>93</v>
      </c>
      <c r="B61" s="51">
        <v>25</v>
      </c>
      <c r="C61" s="52">
        <v>300</v>
      </c>
      <c r="D61" s="53">
        <v>7.1428571428571425E-2</v>
      </c>
      <c r="E61" s="51">
        <v>104</v>
      </c>
      <c r="F61" s="52">
        <v>420</v>
      </c>
      <c r="G61" s="53">
        <v>0.12</v>
      </c>
      <c r="H61" s="51">
        <v>84</v>
      </c>
      <c r="I61" s="52">
        <v>473</v>
      </c>
      <c r="J61" s="53">
        <v>0.15365853658536585</v>
      </c>
      <c r="K61" s="51">
        <v>17</v>
      </c>
      <c r="L61" s="52">
        <v>440</v>
      </c>
      <c r="M61" s="53">
        <v>0.17333333333333334</v>
      </c>
      <c r="N61" s="51">
        <v>411</v>
      </c>
      <c r="O61" s="52">
        <v>470</v>
      </c>
      <c r="P61" s="53">
        <v>0.11904761904761904</v>
      </c>
      <c r="Q61" s="51">
        <v>419</v>
      </c>
      <c r="R61" s="52">
        <v>560</v>
      </c>
      <c r="S61" s="53">
        <v>0.16666666666666666</v>
      </c>
    </row>
    <row r="62" spans="1:19" x14ac:dyDescent="0.25">
      <c r="A62" s="34" t="s">
        <v>102</v>
      </c>
      <c r="B62" s="51">
        <v>243</v>
      </c>
      <c r="C62" s="52">
        <v>420</v>
      </c>
      <c r="D62" s="53">
        <v>0.2</v>
      </c>
      <c r="E62" s="51">
        <v>435</v>
      </c>
      <c r="F62" s="52">
        <v>525</v>
      </c>
      <c r="G62" s="53">
        <v>0.16926503340757237</v>
      </c>
      <c r="H62" s="51">
        <v>88</v>
      </c>
      <c r="I62" s="52">
        <v>660</v>
      </c>
      <c r="J62" s="53">
        <v>0.17857142857142858</v>
      </c>
      <c r="K62" s="51">
        <v>83</v>
      </c>
      <c r="L62" s="52">
        <v>570</v>
      </c>
      <c r="M62" s="53">
        <v>0.14000000000000001</v>
      </c>
      <c r="N62" s="51">
        <v>175</v>
      </c>
      <c r="O62" s="52">
        <v>605</v>
      </c>
      <c r="P62" s="53">
        <v>0.1</v>
      </c>
      <c r="Q62" s="51">
        <v>20</v>
      </c>
      <c r="R62" s="52">
        <v>760</v>
      </c>
      <c r="S62" s="53">
        <v>8.5714285714285715E-2</v>
      </c>
    </row>
    <row r="63" spans="1:19" x14ac:dyDescent="0.25">
      <c r="A63" s="34" t="s">
        <v>15</v>
      </c>
      <c r="B63" s="51">
        <v>3381</v>
      </c>
      <c r="C63" s="52">
        <v>550</v>
      </c>
      <c r="D63" s="53">
        <v>0.1</v>
      </c>
      <c r="E63" s="51">
        <v>4217</v>
      </c>
      <c r="F63" s="52">
        <v>720</v>
      </c>
      <c r="G63" s="53">
        <v>5.8823529411764705E-2</v>
      </c>
      <c r="H63" s="51">
        <v>460</v>
      </c>
      <c r="I63" s="52">
        <v>1080</v>
      </c>
      <c r="J63" s="53">
        <v>0.08</v>
      </c>
      <c r="K63" s="51">
        <v>66</v>
      </c>
      <c r="L63" s="52">
        <v>698</v>
      </c>
      <c r="M63" s="53">
        <v>0.12580645161290321</v>
      </c>
      <c r="N63" s="51">
        <v>63</v>
      </c>
      <c r="O63" s="52">
        <v>840</v>
      </c>
      <c r="P63" s="53">
        <v>0.10526315789473684</v>
      </c>
      <c r="Q63" s="51">
        <v>21</v>
      </c>
      <c r="R63" s="52">
        <v>1350</v>
      </c>
      <c r="S63" s="53">
        <v>0.31707317073170732</v>
      </c>
    </row>
    <row r="64" spans="1:19" x14ac:dyDescent="0.25">
      <c r="A64" s="34" t="s">
        <v>11</v>
      </c>
      <c r="B64" s="51" t="s">
        <v>41</v>
      </c>
      <c r="C64" s="52" t="s">
        <v>41</v>
      </c>
      <c r="D64" s="53" t="s">
        <v>41</v>
      </c>
      <c r="E64" s="51">
        <v>42</v>
      </c>
      <c r="F64" s="52">
        <v>350</v>
      </c>
      <c r="G64" s="53">
        <v>3.5502958579881658E-2</v>
      </c>
      <c r="H64" s="51">
        <v>63</v>
      </c>
      <c r="I64" s="52">
        <v>450</v>
      </c>
      <c r="J64" s="53">
        <v>0.125</v>
      </c>
      <c r="K64" s="51">
        <v>20</v>
      </c>
      <c r="L64" s="52">
        <v>410</v>
      </c>
      <c r="M64" s="53">
        <v>0.17142857142857143</v>
      </c>
      <c r="N64" s="51">
        <v>621</v>
      </c>
      <c r="O64" s="52">
        <v>450</v>
      </c>
      <c r="P64" s="53">
        <v>0.13924050632911392</v>
      </c>
      <c r="Q64" s="51">
        <v>895</v>
      </c>
      <c r="R64" s="52">
        <v>500</v>
      </c>
      <c r="S64" s="53">
        <v>0.1111111111111111</v>
      </c>
    </row>
    <row r="65" spans="1:19" x14ac:dyDescent="0.25">
      <c r="A65" s="34" t="s">
        <v>445</v>
      </c>
      <c r="B65" s="51">
        <v>342</v>
      </c>
      <c r="C65" s="52">
        <v>430</v>
      </c>
      <c r="D65" s="53">
        <v>0.16216216216216217</v>
      </c>
      <c r="E65" s="51">
        <v>622</v>
      </c>
      <c r="F65" s="52">
        <v>527</v>
      </c>
      <c r="G65" s="53">
        <v>0.1711111111111111</v>
      </c>
      <c r="H65" s="51">
        <v>160</v>
      </c>
      <c r="I65" s="52">
        <v>620</v>
      </c>
      <c r="J65" s="53">
        <v>0.12727272727272726</v>
      </c>
      <c r="K65" s="51">
        <v>102</v>
      </c>
      <c r="L65" s="52">
        <v>580</v>
      </c>
      <c r="M65" s="53">
        <v>0.13725490196078433</v>
      </c>
      <c r="N65" s="51">
        <v>255</v>
      </c>
      <c r="O65" s="52">
        <v>680</v>
      </c>
      <c r="P65" s="53">
        <v>0.21428571428571427</v>
      </c>
      <c r="Q65" s="51">
        <v>65</v>
      </c>
      <c r="R65" s="52">
        <v>800</v>
      </c>
      <c r="S65" s="53">
        <v>0.1111111111111111</v>
      </c>
    </row>
    <row r="66" spans="1:19" x14ac:dyDescent="0.25">
      <c r="A66" s="34" t="s">
        <v>107</v>
      </c>
      <c r="B66" s="51">
        <v>226</v>
      </c>
      <c r="C66" s="52">
        <v>430</v>
      </c>
      <c r="D66" s="53">
        <v>0.22857142857142856</v>
      </c>
      <c r="E66" s="51">
        <v>381</v>
      </c>
      <c r="F66" s="52">
        <v>500</v>
      </c>
      <c r="G66" s="53">
        <v>0.12359550561797752</v>
      </c>
      <c r="H66" s="51">
        <v>103</v>
      </c>
      <c r="I66" s="52">
        <v>650</v>
      </c>
      <c r="J66" s="53">
        <v>0.18181818181818182</v>
      </c>
      <c r="K66" s="51">
        <v>56</v>
      </c>
      <c r="L66" s="52">
        <v>600</v>
      </c>
      <c r="M66" s="53">
        <v>0.2</v>
      </c>
      <c r="N66" s="51">
        <v>129</v>
      </c>
      <c r="O66" s="52">
        <v>675</v>
      </c>
      <c r="P66" s="53">
        <v>0.22727272727272727</v>
      </c>
      <c r="Q66" s="51">
        <v>63</v>
      </c>
      <c r="R66" s="52">
        <v>870</v>
      </c>
      <c r="S66" s="53">
        <v>7.407407407407407E-2</v>
      </c>
    </row>
    <row r="67" spans="1:19" x14ac:dyDescent="0.25">
      <c r="A67" s="34" t="s">
        <v>112</v>
      </c>
      <c r="B67" s="51" t="s">
        <v>41</v>
      </c>
      <c r="C67" s="52" t="s">
        <v>41</v>
      </c>
      <c r="D67" s="53" t="s">
        <v>41</v>
      </c>
      <c r="E67" s="51" t="s">
        <v>41</v>
      </c>
      <c r="F67" s="52" t="s">
        <v>41</v>
      </c>
      <c r="G67" s="53" t="s">
        <v>41</v>
      </c>
      <c r="H67" s="51">
        <v>25</v>
      </c>
      <c r="I67" s="52">
        <v>560</v>
      </c>
      <c r="J67" s="53">
        <v>-8.8495575221238937E-3</v>
      </c>
      <c r="K67" s="51" t="s">
        <v>41</v>
      </c>
      <c r="L67" s="52" t="s">
        <v>41</v>
      </c>
      <c r="M67" s="53" t="s">
        <v>41</v>
      </c>
      <c r="N67" s="51">
        <v>56</v>
      </c>
      <c r="O67" s="52">
        <v>530</v>
      </c>
      <c r="P67" s="53">
        <v>0.15217391304347827</v>
      </c>
      <c r="Q67" s="51">
        <v>74</v>
      </c>
      <c r="R67" s="52">
        <v>580</v>
      </c>
      <c r="S67" s="53">
        <v>0.10898661567877629</v>
      </c>
    </row>
    <row r="68" spans="1:19" x14ac:dyDescent="0.25">
      <c r="A68" s="34" t="s">
        <v>8</v>
      </c>
      <c r="B68" s="51">
        <v>14</v>
      </c>
      <c r="C68" s="52">
        <v>350</v>
      </c>
      <c r="D68" s="53">
        <v>0.53508771929824561</v>
      </c>
      <c r="E68" s="51">
        <v>118</v>
      </c>
      <c r="F68" s="52">
        <v>430</v>
      </c>
      <c r="G68" s="53">
        <v>0.19444444444444445</v>
      </c>
      <c r="H68" s="51">
        <v>51</v>
      </c>
      <c r="I68" s="52">
        <v>500</v>
      </c>
      <c r="J68" s="53">
        <v>0.21951219512195122</v>
      </c>
      <c r="K68" s="51">
        <v>30</v>
      </c>
      <c r="L68" s="52">
        <v>445</v>
      </c>
      <c r="M68" s="53">
        <v>0.20270270270270271</v>
      </c>
      <c r="N68" s="51">
        <v>333</v>
      </c>
      <c r="O68" s="52">
        <v>500</v>
      </c>
      <c r="P68" s="53">
        <v>0.19047619047619047</v>
      </c>
      <c r="Q68" s="51">
        <v>330</v>
      </c>
      <c r="R68" s="52">
        <v>570</v>
      </c>
      <c r="S68" s="53">
        <v>0.1875</v>
      </c>
    </row>
    <row r="69" spans="1:19" x14ac:dyDescent="0.25">
      <c r="A69" s="34" t="s">
        <v>126</v>
      </c>
      <c r="B69" s="51">
        <v>14</v>
      </c>
      <c r="C69" s="52">
        <v>355</v>
      </c>
      <c r="D69" s="53">
        <v>0.26785714285714285</v>
      </c>
      <c r="E69" s="51">
        <v>132</v>
      </c>
      <c r="F69" s="52">
        <v>400</v>
      </c>
      <c r="G69" s="53">
        <v>0.17647058823529413</v>
      </c>
      <c r="H69" s="51">
        <v>77</v>
      </c>
      <c r="I69" s="52">
        <v>460</v>
      </c>
      <c r="J69" s="53">
        <v>0.21052631578947367</v>
      </c>
      <c r="K69" s="51">
        <v>25</v>
      </c>
      <c r="L69" s="52">
        <v>420</v>
      </c>
      <c r="M69" s="53">
        <v>0.21739130434782608</v>
      </c>
      <c r="N69" s="51">
        <v>648</v>
      </c>
      <c r="O69" s="52">
        <v>460</v>
      </c>
      <c r="P69" s="53">
        <v>0.17948717948717949</v>
      </c>
      <c r="Q69" s="51">
        <v>1220</v>
      </c>
      <c r="R69" s="52">
        <v>530</v>
      </c>
      <c r="S69" s="53">
        <v>0.17777777777777778</v>
      </c>
    </row>
    <row r="70" spans="1:19" x14ac:dyDescent="0.25">
      <c r="A70" s="34" t="s">
        <v>127</v>
      </c>
      <c r="B70" s="51">
        <v>492</v>
      </c>
      <c r="C70" s="52">
        <v>495</v>
      </c>
      <c r="D70" s="53">
        <v>0.1</v>
      </c>
      <c r="E70" s="51">
        <v>542</v>
      </c>
      <c r="F70" s="52">
        <v>675</v>
      </c>
      <c r="G70" s="53">
        <v>0.125</v>
      </c>
      <c r="H70" s="51">
        <v>89</v>
      </c>
      <c r="I70" s="52">
        <v>1000</v>
      </c>
      <c r="J70" s="53">
        <v>0.16279069767441862</v>
      </c>
      <c r="K70" s="51">
        <v>115</v>
      </c>
      <c r="L70" s="52">
        <v>750</v>
      </c>
      <c r="M70" s="53">
        <v>0.1111111111111111</v>
      </c>
      <c r="N70" s="51">
        <v>106</v>
      </c>
      <c r="O70" s="52">
        <v>925</v>
      </c>
      <c r="P70" s="53">
        <v>8.8235294117647065E-2</v>
      </c>
      <c r="Q70" s="51">
        <v>27</v>
      </c>
      <c r="R70" s="52">
        <v>1300</v>
      </c>
      <c r="S70" s="53">
        <v>0.23809523809523808</v>
      </c>
    </row>
    <row r="71" spans="1:19" x14ac:dyDescent="0.25">
      <c r="A71" s="38" t="s">
        <v>307</v>
      </c>
      <c r="B71" s="54">
        <v>5244</v>
      </c>
      <c r="C71" s="55">
        <v>510</v>
      </c>
      <c r="D71" s="56">
        <v>0.13333333333333333</v>
      </c>
      <c r="E71" s="54">
        <v>7693</v>
      </c>
      <c r="F71" s="55">
        <v>650</v>
      </c>
      <c r="G71" s="56">
        <v>0.14035087719298245</v>
      </c>
      <c r="H71" s="54">
        <v>1639</v>
      </c>
      <c r="I71" s="55">
        <v>650</v>
      </c>
      <c r="J71" s="56">
        <v>0.16071428571428573</v>
      </c>
      <c r="K71" s="54">
        <v>701</v>
      </c>
      <c r="L71" s="55">
        <v>595</v>
      </c>
      <c r="M71" s="56">
        <v>0.19</v>
      </c>
      <c r="N71" s="54">
        <v>3674</v>
      </c>
      <c r="O71" s="55">
        <v>500</v>
      </c>
      <c r="P71" s="56">
        <v>0.16279069767441862</v>
      </c>
      <c r="Q71" s="54">
        <v>3411</v>
      </c>
      <c r="R71" s="55">
        <v>545</v>
      </c>
      <c r="S71" s="56">
        <v>0.15957446808510639</v>
      </c>
    </row>
    <row r="72" spans="1:19" s="39" customFormat="1" x14ac:dyDescent="0.25">
      <c r="A72" s="34" t="s">
        <v>71</v>
      </c>
      <c r="B72" s="51">
        <v>277</v>
      </c>
      <c r="C72" s="52">
        <v>450</v>
      </c>
      <c r="D72" s="53">
        <v>0.15384615384615385</v>
      </c>
      <c r="E72" s="51">
        <v>637</v>
      </c>
      <c r="F72" s="52">
        <v>575</v>
      </c>
      <c r="G72" s="53">
        <v>0.15</v>
      </c>
      <c r="H72" s="51">
        <v>162</v>
      </c>
      <c r="I72" s="52">
        <v>850</v>
      </c>
      <c r="J72" s="53">
        <v>0.21428571428571427</v>
      </c>
      <c r="K72" s="51">
        <v>33</v>
      </c>
      <c r="L72" s="52">
        <v>635</v>
      </c>
      <c r="M72" s="53">
        <v>0.12389380530973451</v>
      </c>
      <c r="N72" s="51">
        <v>135</v>
      </c>
      <c r="O72" s="52">
        <v>820</v>
      </c>
      <c r="P72" s="53">
        <v>0.17142857142857143</v>
      </c>
      <c r="Q72" s="51">
        <v>142</v>
      </c>
      <c r="R72" s="52">
        <v>1100</v>
      </c>
      <c r="S72" s="53">
        <v>0.1</v>
      </c>
    </row>
    <row r="73" spans="1:19" x14ac:dyDescent="0.25">
      <c r="A73" s="34" t="s">
        <v>96</v>
      </c>
      <c r="B73" s="51">
        <v>17</v>
      </c>
      <c r="C73" s="52">
        <v>420</v>
      </c>
      <c r="D73" s="53">
        <v>0.16666666666666666</v>
      </c>
      <c r="E73" s="51">
        <v>109</v>
      </c>
      <c r="F73" s="52">
        <v>470</v>
      </c>
      <c r="G73" s="53">
        <v>0.11904761904761904</v>
      </c>
      <c r="H73" s="51">
        <v>123</v>
      </c>
      <c r="I73" s="52">
        <v>570</v>
      </c>
      <c r="J73" s="53">
        <v>0.16326530612244897</v>
      </c>
      <c r="K73" s="51">
        <v>12</v>
      </c>
      <c r="L73" s="52">
        <v>458</v>
      </c>
      <c r="M73" s="53">
        <v>0.10361445783132531</v>
      </c>
      <c r="N73" s="51">
        <v>179</v>
      </c>
      <c r="O73" s="52">
        <v>550</v>
      </c>
      <c r="P73" s="53">
        <v>0.1702127659574468</v>
      </c>
      <c r="Q73" s="51">
        <v>125</v>
      </c>
      <c r="R73" s="52">
        <v>670</v>
      </c>
      <c r="S73" s="53">
        <v>0.16521739130434782</v>
      </c>
    </row>
    <row r="74" spans="1:19" x14ac:dyDescent="0.25">
      <c r="A74" s="34" t="s">
        <v>100</v>
      </c>
      <c r="B74" s="51">
        <v>42</v>
      </c>
      <c r="C74" s="52">
        <v>453</v>
      </c>
      <c r="D74" s="53">
        <v>0.13250000000000001</v>
      </c>
      <c r="E74" s="51">
        <v>168</v>
      </c>
      <c r="F74" s="52">
        <v>550</v>
      </c>
      <c r="G74" s="53">
        <v>0.1</v>
      </c>
      <c r="H74" s="51">
        <v>121</v>
      </c>
      <c r="I74" s="52">
        <v>673</v>
      </c>
      <c r="J74" s="53">
        <v>0.16435986159169549</v>
      </c>
      <c r="K74" s="51" t="s">
        <v>41</v>
      </c>
      <c r="L74" s="52" t="s">
        <v>41</v>
      </c>
      <c r="M74" s="53" t="s">
        <v>41</v>
      </c>
      <c r="N74" s="51">
        <v>133</v>
      </c>
      <c r="O74" s="52">
        <v>620</v>
      </c>
      <c r="P74" s="53">
        <v>0.12727272727272726</v>
      </c>
      <c r="Q74" s="51">
        <v>157</v>
      </c>
      <c r="R74" s="52">
        <v>790</v>
      </c>
      <c r="S74" s="53">
        <v>0.16176470588235295</v>
      </c>
    </row>
    <row r="75" spans="1:19" x14ac:dyDescent="0.25">
      <c r="A75" s="34" t="s">
        <v>103</v>
      </c>
      <c r="B75" s="51">
        <v>16</v>
      </c>
      <c r="C75" s="52">
        <v>393</v>
      </c>
      <c r="D75" s="53">
        <v>1.2886597938144329E-2</v>
      </c>
      <c r="E75" s="51">
        <v>208</v>
      </c>
      <c r="F75" s="52">
        <v>470</v>
      </c>
      <c r="G75" s="53">
        <v>0.11904761904761904</v>
      </c>
      <c r="H75" s="51">
        <v>72</v>
      </c>
      <c r="I75" s="52">
        <v>580</v>
      </c>
      <c r="J75" s="53">
        <v>0.11538461538461539</v>
      </c>
      <c r="K75" s="51">
        <v>19</v>
      </c>
      <c r="L75" s="52">
        <v>500</v>
      </c>
      <c r="M75" s="53">
        <v>0.1111111111111111</v>
      </c>
      <c r="N75" s="51">
        <v>127</v>
      </c>
      <c r="O75" s="52">
        <v>570</v>
      </c>
      <c r="P75" s="53">
        <v>0.15151515151515152</v>
      </c>
      <c r="Q75" s="51">
        <v>71</v>
      </c>
      <c r="R75" s="52">
        <v>680</v>
      </c>
      <c r="S75" s="53">
        <v>4.6153846153846156E-2</v>
      </c>
    </row>
    <row r="76" spans="1:19" x14ac:dyDescent="0.25">
      <c r="A76" s="34" t="s">
        <v>106</v>
      </c>
      <c r="B76" s="51">
        <v>194</v>
      </c>
      <c r="C76" s="52">
        <v>463</v>
      </c>
      <c r="D76" s="53">
        <v>0.1575</v>
      </c>
      <c r="E76" s="51">
        <v>437</v>
      </c>
      <c r="F76" s="52">
        <v>560</v>
      </c>
      <c r="G76" s="53">
        <v>0.16666666666666666</v>
      </c>
      <c r="H76" s="51">
        <v>276</v>
      </c>
      <c r="I76" s="52">
        <v>660</v>
      </c>
      <c r="J76" s="53">
        <v>0.15789473684210525</v>
      </c>
      <c r="K76" s="51">
        <v>25</v>
      </c>
      <c r="L76" s="52">
        <v>535</v>
      </c>
      <c r="M76" s="53">
        <v>0.16304347826086957</v>
      </c>
      <c r="N76" s="51">
        <v>243</v>
      </c>
      <c r="O76" s="52">
        <v>620</v>
      </c>
      <c r="P76" s="53">
        <v>0.19230769230769232</v>
      </c>
      <c r="Q76" s="51">
        <v>196</v>
      </c>
      <c r="R76" s="52">
        <v>744</v>
      </c>
      <c r="S76" s="53">
        <v>0.14461538461538462</v>
      </c>
    </row>
    <row r="77" spans="1:19" x14ac:dyDescent="0.25">
      <c r="A77" s="34" t="s">
        <v>125</v>
      </c>
      <c r="B77" s="51">
        <v>196</v>
      </c>
      <c r="C77" s="52">
        <v>440</v>
      </c>
      <c r="D77" s="53">
        <v>0.14882506527415143</v>
      </c>
      <c r="E77" s="51">
        <v>558</v>
      </c>
      <c r="F77" s="52">
        <v>550</v>
      </c>
      <c r="G77" s="53">
        <v>0.14583333333333334</v>
      </c>
      <c r="H77" s="51">
        <v>177</v>
      </c>
      <c r="I77" s="52">
        <v>650</v>
      </c>
      <c r="J77" s="53">
        <v>0.10169491525423729</v>
      </c>
      <c r="K77" s="51">
        <v>37</v>
      </c>
      <c r="L77" s="52">
        <v>520</v>
      </c>
      <c r="M77" s="53">
        <v>0.15555555555555556</v>
      </c>
      <c r="N77" s="51">
        <v>245</v>
      </c>
      <c r="O77" s="52">
        <v>600</v>
      </c>
      <c r="P77" s="53">
        <v>0.15384615384615385</v>
      </c>
      <c r="Q77" s="51">
        <v>161</v>
      </c>
      <c r="R77" s="52">
        <v>740</v>
      </c>
      <c r="S77" s="53">
        <v>0.13846153846153847</v>
      </c>
    </row>
    <row r="78" spans="1:19" x14ac:dyDescent="0.25">
      <c r="A78" s="34" t="s">
        <v>9</v>
      </c>
      <c r="B78" s="51">
        <v>11</v>
      </c>
      <c r="C78" s="52">
        <v>350</v>
      </c>
      <c r="D78" s="53">
        <v>0.1111111111111111</v>
      </c>
      <c r="E78" s="51">
        <v>57</v>
      </c>
      <c r="F78" s="52">
        <v>480</v>
      </c>
      <c r="G78" s="53">
        <v>0.14285714285714285</v>
      </c>
      <c r="H78" s="51">
        <v>33</v>
      </c>
      <c r="I78" s="52">
        <v>570</v>
      </c>
      <c r="J78" s="53">
        <v>8.5714285714285715E-2</v>
      </c>
      <c r="K78" s="51">
        <v>19</v>
      </c>
      <c r="L78" s="52">
        <v>480</v>
      </c>
      <c r="M78" s="53">
        <v>0.10854503464203233</v>
      </c>
      <c r="N78" s="51">
        <v>170</v>
      </c>
      <c r="O78" s="52">
        <v>550</v>
      </c>
      <c r="P78" s="53">
        <v>0.1</v>
      </c>
      <c r="Q78" s="51">
        <v>59</v>
      </c>
      <c r="R78" s="52">
        <v>680</v>
      </c>
      <c r="S78" s="53">
        <v>0.13333333333333333</v>
      </c>
    </row>
    <row r="79" spans="1:19" x14ac:dyDescent="0.25">
      <c r="A79" s="38" t="s">
        <v>308</v>
      </c>
      <c r="B79" s="54">
        <v>753</v>
      </c>
      <c r="C79" s="55">
        <v>450</v>
      </c>
      <c r="D79" s="56">
        <v>0.15384615384615385</v>
      </c>
      <c r="E79" s="54">
        <v>2174</v>
      </c>
      <c r="F79" s="55">
        <v>550</v>
      </c>
      <c r="G79" s="56">
        <v>0.15789473684210525</v>
      </c>
      <c r="H79" s="54">
        <v>964</v>
      </c>
      <c r="I79" s="55">
        <v>650</v>
      </c>
      <c r="J79" s="56">
        <v>0.15044247787610621</v>
      </c>
      <c r="K79" s="54">
        <v>151</v>
      </c>
      <c r="L79" s="55">
        <v>510</v>
      </c>
      <c r="M79" s="56">
        <v>0.13082039911308205</v>
      </c>
      <c r="N79" s="54">
        <v>1232</v>
      </c>
      <c r="O79" s="55">
        <v>595</v>
      </c>
      <c r="P79" s="56">
        <v>0.14423076923076922</v>
      </c>
      <c r="Q79" s="54">
        <v>911</v>
      </c>
      <c r="R79" s="55">
        <v>750</v>
      </c>
      <c r="S79" s="56">
        <v>0.13636363636363635</v>
      </c>
    </row>
    <row r="80" spans="1:19" s="39" customFormat="1" x14ac:dyDescent="0.25">
      <c r="A80" s="34" t="s">
        <v>69</v>
      </c>
      <c r="B80" s="51">
        <v>82</v>
      </c>
      <c r="C80" s="52">
        <v>490</v>
      </c>
      <c r="D80" s="53">
        <v>0.1951219512195122</v>
      </c>
      <c r="E80" s="51">
        <v>277</v>
      </c>
      <c r="F80" s="52">
        <v>600</v>
      </c>
      <c r="G80" s="53">
        <v>9.0909090909090912E-2</v>
      </c>
      <c r="H80" s="51">
        <v>77</v>
      </c>
      <c r="I80" s="52">
        <v>850</v>
      </c>
      <c r="J80" s="53">
        <v>5.9171597633136093E-3</v>
      </c>
      <c r="K80" s="51">
        <v>16</v>
      </c>
      <c r="L80" s="52">
        <v>698</v>
      </c>
      <c r="M80" s="53">
        <v>0.23539823008849559</v>
      </c>
      <c r="N80" s="51">
        <v>115</v>
      </c>
      <c r="O80" s="52">
        <v>880</v>
      </c>
      <c r="P80" s="53">
        <v>4.142011834319527E-2</v>
      </c>
      <c r="Q80" s="51">
        <v>95</v>
      </c>
      <c r="R80" s="52">
        <v>1300</v>
      </c>
      <c r="S80" s="53">
        <v>0.13043478260869565</v>
      </c>
    </row>
    <row r="81" spans="1:19" x14ac:dyDescent="0.25">
      <c r="A81" s="34" t="s">
        <v>75</v>
      </c>
      <c r="B81" s="51" t="s">
        <v>41</v>
      </c>
      <c r="C81" s="52" t="s">
        <v>41</v>
      </c>
      <c r="D81" s="53" t="s">
        <v>41</v>
      </c>
      <c r="E81" s="51">
        <v>31</v>
      </c>
      <c r="F81" s="52">
        <v>420</v>
      </c>
      <c r="G81" s="53">
        <v>0.16666666666666666</v>
      </c>
      <c r="H81" s="51">
        <v>35</v>
      </c>
      <c r="I81" s="52">
        <v>480</v>
      </c>
      <c r="J81" s="53">
        <v>0.14285714285714285</v>
      </c>
      <c r="K81" s="51">
        <v>20</v>
      </c>
      <c r="L81" s="52">
        <v>450</v>
      </c>
      <c r="M81" s="53">
        <v>0.15979381443298968</v>
      </c>
      <c r="N81" s="51">
        <v>160</v>
      </c>
      <c r="O81" s="52">
        <v>500</v>
      </c>
      <c r="P81" s="53">
        <v>0.16279069767441862</v>
      </c>
      <c r="Q81" s="51">
        <v>243</v>
      </c>
      <c r="R81" s="52">
        <v>560</v>
      </c>
      <c r="S81" s="53">
        <v>0.12</v>
      </c>
    </row>
    <row r="82" spans="1:19" x14ac:dyDescent="0.25">
      <c r="A82" s="34" t="s">
        <v>76</v>
      </c>
      <c r="B82" s="51">
        <v>11</v>
      </c>
      <c r="C82" s="52">
        <v>340</v>
      </c>
      <c r="D82" s="53">
        <v>6.25E-2</v>
      </c>
      <c r="E82" s="51">
        <v>80</v>
      </c>
      <c r="F82" s="52">
        <v>435</v>
      </c>
      <c r="G82" s="53">
        <v>0.12987012987012986</v>
      </c>
      <c r="H82" s="51">
        <v>102</v>
      </c>
      <c r="I82" s="52">
        <v>520</v>
      </c>
      <c r="J82" s="53">
        <v>0.20930232558139536</v>
      </c>
      <c r="K82" s="51">
        <v>37</v>
      </c>
      <c r="L82" s="52">
        <v>480</v>
      </c>
      <c r="M82" s="53">
        <v>0.2</v>
      </c>
      <c r="N82" s="51">
        <v>659</v>
      </c>
      <c r="O82" s="52">
        <v>520</v>
      </c>
      <c r="P82" s="53">
        <v>0.15555555555555556</v>
      </c>
      <c r="Q82" s="51">
        <v>670</v>
      </c>
      <c r="R82" s="52">
        <v>590</v>
      </c>
      <c r="S82" s="53">
        <v>0.13461538461538461</v>
      </c>
    </row>
    <row r="83" spans="1:19" x14ac:dyDescent="0.25">
      <c r="A83" s="34" t="s">
        <v>10</v>
      </c>
      <c r="B83" s="51">
        <v>43</v>
      </c>
      <c r="C83" s="52">
        <v>340</v>
      </c>
      <c r="D83" s="53">
        <v>0.13333333333333333</v>
      </c>
      <c r="E83" s="51">
        <v>171</v>
      </c>
      <c r="F83" s="52">
        <v>450</v>
      </c>
      <c r="G83" s="53">
        <v>0.13924050632911392</v>
      </c>
      <c r="H83" s="51">
        <v>112</v>
      </c>
      <c r="I83" s="52">
        <v>528</v>
      </c>
      <c r="J83" s="53">
        <v>7.7551020408163265E-2</v>
      </c>
      <c r="K83" s="51">
        <v>15</v>
      </c>
      <c r="L83" s="52">
        <v>475</v>
      </c>
      <c r="M83" s="53">
        <v>0.13095238095238096</v>
      </c>
      <c r="N83" s="51">
        <v>227</v>
      </c>
      <c r="O83" s="52">
        <v>540</v>
      </c>
      <c r="P83" s="53">
        <v>0.1368421052631579</v>
      </c>
      <c r="Q83" s="51">
        <v>108</v>
      </c>
      <c r="R83" s="52">
        <v>630</v>
      </c>
      <c r="S83" s="53">
        <v>5.1752921535893157E-2</v>
      </c>
    </row>
    <row r="84" spans="1:19" x14ac:dyDescent="0.25">
      <c r="A84" s="34" t="s">
        <v>83</v>
      </c>
      <c r="B84" s="51">
        <v>548</v>
      </c>
      <c r="C84" s="52">
        <v>450</v>
      </c>
      <c r="D84" s="53">
        <v>0.21621621621621623</v>
      </c>
      <c r="E84" s="51">
        <v>788</v>
      </c>
      <c r="F84" s="52">
        <v>575</v>
      </c>
      <c r="G84" s="53">
        <v>0.10576923076923077</v>
      </c>
      <c r="H84" s="51">
        <v>182</v>
      </c>
      <c r="I84" s="52">
        <v>760</v>
      </c>
      <c r="J84" s="53">
        <v>0.12592592592592591</v>
      </c>
      <c r="K84" s="51">
        <v>38</v>
      </c>
      <c r="L84" s="52">
        <v>650</v>
      </c>
      <c r="M84" s="53">
        <v>0.14436619718309859</v>
      </c>
      <c r="N84" s="51">
        <v>125</v>
      </c>
      <c r="O84" s="52">
        <v>750</v>
      </c>
      <c r="P84" s="53">
        <v>9.0116279069767435E-2</v>
      </c>
      <c r="Q84" s="51">
        <v>109</v>
      </c>
      <c r="R84" s="52">
        <v>1100</v>
      </c>
      <c r="S84" s="53">
        <v>0.18279569892473119</v>
      </c>
    </row>
    <row r="85" spans="1:19" x14ac:dyDescent="0.25">
      <c r="A85" s="34" t="s">
        <v>87</v>
      </c>
      <c r="B85" s="51">
        <v>90</v>
      </c>
      <c r="C85" s="52">
        <v>340</v>
      </c>
      <c r="D85" s="53">
        <v>0.17241379310344829</v>
      </c>
      <c r="E85" s="51">
        <v>288</v>
      </c>
      <c r="F85" s="52">
        <v>450</v>
      </c>
      <c r="G85" s="53">
        <v>0.25</v>
      </c>
      <c r="H85" s="51">
        <v>105</v>
      </c>
      <c r="I85" s="52">
        <v>550</v>
      </c>
      <c r="J85" s="53">
        <v>0.22222222222222221</v>
      </c>
      <c r="K85" s="51">
        <v>16</v>
      </c>
      <c r="L85" s="52">
        <v>495</v>
      </c>
      <c r="M85" s="53">
        <v>0.30263157894736842</v>
      </c>
      <c r="N85" s="51">
        <v>193</v>
      </c>
      <c r="O85" s="52">
        <v>550</v>
      </c>
      <c r="P85" s="53">
        <v>0.22222222222222221</v>
      </c>
      <c r="Q85" s="51">
        <v>93</v>
      </c>
      <c r="R85" s="52">
        <v>660</v>
      </c>
      <c r="S85" s="53">
        <v>0.15789473684210525</v>
      </c>
    </row>
    <row r="86" spans="1:19" x14ac:dyDescent="0.25">
      <c r="A86" s="34" t="s">
        <v>95</v>
      </c>
      <c r="B86" s="51">
        <v>74</v>
      </c>
      <c r="C86" s="52">
        <v>380</v>
      </c>
      <c r="D86" s="53">
        <v>0.28813559322033899</v>
      </c>
      <c r="E86" s="51">
        <v>351</v>
      </c>
      <c r="F86" s="52">
        <v>504</v>
      </c>
      <c r="G86" s="53">
        <v>0.14545454545454545</v>
      </c>
      <c r="H86" s="51">
        <v>125</v>
      </c>
      <c r="I86" s="52">
        <v>680</v>
      </c>
      <c r="J86" s="53">
        <v>0.1623931623931624</v>
      </c>
      <c r="K86" s="51">
        <v>35</v>
      </c>
      <c r="L86" s="52">
        <v>585</v>
      </c>
      <c r="M86" s="53">
        <v>0.21875</v>
      </c>
      <c r="N86" s="51">
        <v>186</v>
      </c>
      <c r="O86" s="52">
        <v>650</v>
      </c>
      <c r="P86" s="53">
        <v>0.13043478260869565</v>
      </c>
      <c r="Q86" s="51">
        <v>73</v>
      </c>
      <c r="R86" s="52">
        <v>780</v>
      </c>
      <c r="S86" s="53">
        <v>0.11428571428571428</v>
      </c>
    </row>
    <row r="87" spans="1:19" x14ac:dyDescent="0.25">
      <c r="A87" s="34" t="s">
        <v>130</v>
      </c>
      <c r="B87" s="51">
        <v>12</v>
      </c>
      <c r="C87" s="52">
        <v>365</v>
      </c>
      <c r="D87" s="53">
        <v>0.17741935483870969</v>
      </c>
      <c r="E87" s="51">
        <v>106</v>
      </c>
      <c r="F87" s="52">
        <v>470</v>
      </c>
      <c r="G87" s="53">
        <v>4.4444444444444446E-2</v>
      </c>
      <c r="H87" s="51">
        <v>94</v>
      </c>
      <c r="I87" s="52">
        <v>583</v>
      </c>
      <c r="J87" s="53">
        <v>3.1858407079646017E-2</v>
      </c>
      <c r="K87" s="51">
        <v>42</v>
      </c>
      <c r="L87" s="52">
        <v>475</v>
      </c>
      <c r="M87" s="53">
        <v>5.5555555555555552E-2</v>
      </c>
      <c r="N87" s="51">
        <v>298</v>
      </c>
      <c r="O87" s="52">
        <v>580</v>
      </c>
      <c r="P87" s="53">
        <v>5.4545454545454543E-2</v>
      </c>
      <c r="Q87" s="51">
        <v>150</v>
      </c>
      <c r="R87" s="52">
        <v>750</v>
      </c>
      <c r="S87" s="53">
        <v>0</v>
      </c>
    </row>
    <row r="88" spans="1:19" x14ac:dyDescent="0.25">
      <c r="A88" s="34" t="s">
        <v>114</v>
      </c>
      <c r="B88" s="51">
        <v>584</v>
      </c>
      <c r="C88" s="52">
        <v>475</v>
      </c>
      <c r="D88" s="53">
        <v>0.15853658536585366</v>
      </c>
      <c r="E88" s="51">
        <v>677</v>
      </c>
      <c r="F88" s="52">
        <v>640</v>
      </c>
      <c r="G88" s="53">
        <v>0.14285714285714285</v>
      </c>
      <c r="H88" s="51">
        <v>106</v>
      </c>
      <c r="I88" s="52">
        <v>960</v>
      </c>
      <c r="J88" s="53">
        <v>7.8651685393258425E-2</v>
      </c>
      <c r="K88" s="51">
        <v>56</v>
      </c>
      <c r="L88" s="52">
        <v>748</v>
      </c>
      <c r="M88" s="53">
        <v>6.8571428571428575E-2</v>
      </c>
      <c r="N88" s="51">
        <v>55</v>
      </c>
      <c r="O88" s="52">
        <v>1075</v>
      </c>
      <c r="P88" s="53">
        <v>0.19444444444444445</v>
      </c>
      <c r="Q88" s="51">
        <v>21</v>
      </c>
      <c r="R88" s="52">
        <v>1500</v>
      </c>
      <c r="S88" s="53">
        <v>0.2</v>
      </c>
    </row>
    <row r="89" spans="1:19" x14ac:dyDescent="0.25">
      <c r="A89" s="34" t="s">
        <v>119</v>
      </c>
      <c r="B89" s="51">
        <v>643</v>
      </c>
      <c r="C89" s="52">
        <v>470</v>
      </c>
      <c r="D89" s="53">
        <v>0.14634146341463414</v>
      </c>
      <c r="E89" s="51">
        <v>795</v>
      </c>
      <c r="F89" s="52">
        <v>630</v>
      </c>
      <c r="G89" s="53">
        <v>8.6206896551724144E-2</v>
      </c>
      <c r="H89" s="51">
        <v>119</v>
      </c>
      <c r="I89" s="52">
        <v>898</v>
      </c>
      <c r="J89" s="53">
        <v>0.1225</v>
      </c>
      <c r="K89" s="51">
        <v>61</v>
      </c>
      <c r="L89" s="52">
        <v>750</v>
      </c>
      <c r="M89" s="53">
        <v>7.1428571428571425E-2</v>
      </c>
      <c r="N89" s="51">
        <v>109</v>
      </c>
      <c r="O89" s="52">
        <v>1000</v>
      </c>
      <c r="P89" s="53">
        <v>0.11234705228031146</v>
      </c>
      <c r="Q89" s="51">
        <v>43</v>
      </c>
      <c r="R89" s="52">
        <v>1450</v>
      </c>
      <c r="S89" s="53">
        <v>0.18852459016393441</v>
      </c>
    </row>
    <row r="90" spans="1:19" x14ac:dyDescent="0.25">
      <c r="A90" s="38" t="s">
        <v>143</v>
      </c>
      <c r="B90" s="54">
        <v>2094</v>
      </c>
      <c r="C90" s="55">
        <v>450</v>
      </c>
      <c r="D90" s="56">
        <v>0.18421052631578946</v>
      </c>
      <c r="E90" s="54">
        <v>3564</v>
      </c>
      <c r="F90" s="55">
        <v>560</v>
      </c>
      <c r="G90" s="56">
        <v>0.13131313131313133</v>
      </c>
      <c r="H90" s="54">
        <v>1057</v>
      </c>
      <c r="I90" s="55">
        <v>660</v>
      </c>
      <c r="J90" s="56">
        <v>0.1</v>
      </c>
      <c r="K90" s="54">
        <v>336</v>
      </c>
      <c r="L90" s="55">
        <v>600</v>
      </c>
      <c r="M90" s="56">
        <v>0.21212121212121213</v>
      </c>
      <c r="N90" s="54">
        <v>2127</v>
      </c>
      <c r="O90" s="55">
        <v>550</v>
      </c>
      <c r="P90" s="56">
        <v>0.12244897959183673</v>
      </c>
      <c r="Q90" s="54">
        <v>1605</v>
      </c>
      <c r="R90" s="55">
        <v>625</v>
      </c>
      <c r="S90" s="56">
        <v>0.11607142857142858</v>
      </c>
    </row>
    <row r="91" spans="1:19" x14ac:dyDescent="0.25">
      <c r="A91" s="40"/>
      <c r="B91" s="36"/>
      <c r="C91" s="37"/>
      <c r="D91" s="37"/>
      <c r="E91" s="36"/>
      <c r="F91" s="37"/>
      <c r="G91" s="37"/>
      <c r="H91" s="36"/>
      <c r="I91" s="37"/>
      <c r="J91" s="37"/>
      <c r="K91" s="36"/>
      <c r="L91" s="37"/>
      <c r="M91" s="37"/>
      <c r="N91" s="36"/>
      <c r="O91" s="37"/>
      <c r="P91" s="37"/>
      <c r="Q91" s="36"/>
      <c r="R91" s="37"/>
      <c r="S91" s="37"/>
    </row>
  </sheetData>
  <sortState xmlns:xlrd2="http://schemas.microsoft.com/office/spreadsheetml/2017/richdata2" ref="A57:A70">
    <sortCondition ref="A57:A70"/>
  </sortState>
  <mergeCells count="6">
    <mergeCell ref="Q2:S2"/>
    <mergeCell ref="B2:D2"/>
    <mergeCell ref="E2:G2"/>
    <mergeCell ref="H2:J2"/>
    <mergeCell ref="K2:M2"/>
    <mergeCell ref="N2:P2"/>
  </mergeCells>
  <phoneticPr fontId="4" type="noConversion"/>
  <hyperlinks>
    <hyperlink ref="U1" location="Contents!A1" display="Contents page" xr:uid="{00000000-0004-0000-1800-000000000000}"/>
  </hyperlinks>
  <pageMargins left="0.75" right="0.75" top="1" bottom="1" header="0.5" footer="0.5"/>
  <pageSetup paperSize="9" orientation="portrait" r:id="rId1"/>
  <headerFooter alignWithMargins="0">
    <oddHeader>&amp;A</oddHeader>
    <oddFooter>&amp;C_x000D_&amp;1#&amp;"Arial Black"&amp;10&amp;K000000 OFFICIAL</oddFooter>
  </headerFooter>
  <rowBreaks count="1" manualBreakCount="1">
    <brk id="54" max="10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8"/>
  <dimension ref="A1:O84"/>
  <sheetViews>
    <sheetView zoomScale="130" zoomScaleNormal="130" workbookViewId="0">
      <pane xSplit="1" ySplit="4" topLeftCell="H5" activePane="bottomRight" state="frozen"/>
      <selection pane="topRight"/>
      <selection pane="bottomLeft"/>
      <selection pane="bottomRight" activeCell="B5" sqref="B5"/>
    </sheetView>
  </sheetViews>
  <sheetFormatPr defaultColWidth="9.09765625" defaultRowHeight="10" x14ac:dyDescent="0.2"/>
  <cols>
    <col min="1" max="1" width="17.09765625" style="45" customWidth="1"/>
    <col min="2" max="2" width="9.09765625" style="41" customWidth="1"/>
    <col min="3" max="3" width="9.09765625" style="42" customWidth="1"/>
    <col min="4" max="4" width="9.09765625" style="41" customWidth="1"/>
    <col min="5" max="5" width="9.09765625" style="42"/>
    <col min="6" max="6" width="9.09765625" style="41" customWidth="1"/>
    <col min="7" max="7" width="9.09765625" style="42"/>
    <col min="8" max="8" width="9.09765625" style="41" customWidth="1"/>
    <col min="9" max="9" width="9.09765625" style="42" customWidth="1"/>
    <col min="10" max="10" width="9.09765625" style="41" customWidth="1"/>
    <col min="11" max="11" width="9.09765625" style="42" customWidth="1"/>
    <col min="12" max="12" width="9.09765625" style="112" customWidth="1"/>
    <col min="13" max="13" width="9.09765625" style="43"/>
    <col min="14" max="14" width="9.09765625" style="44"/>
    <col min="15" max="15" width="14.296875" style="44" customWidth="1"/>
    <col min="16" max="16384" width="9.09765625" style="44"/>
  </cols>
  <sheetData>
    <row r="1" spans="1:15" ht="30" customHeight="1" x14ac:dyDescent="0.2">
      <c r="A1" s="204" t="s">
        <v>425</v>
      </c>
      <c r="O1" s="197" t="s">
        <v>359</v>
      </c>
    </row>
    <row r="2" spans="1:15" ht="13.5" customHeight="1" x14ac:dyDescent="0.25">
      <c r="A2" s="6"/>
      <c r="B2" s="242" t="s">
        <v>55</v>
      </c>
      <c r="C2" s="242"/>
      <c r="D2" s="242" t="s">
        <v>290</v>
      </c>
      <c r="E2" s="242"/>
      <c r="F2" s="242" t="s">
        <v>291</v>
      </c>
      <c r="G2" s="242"/>
      <c r="H2" s="242" t="s">
        <v>292</v>
      </c>
      <c r="I2" s="242"/>
      <c r="J2" s="242" t="s">
        <v>37</v>
      </c>
      <c r="K2" s="242"/>
    </row>
    <row r="3" spans="1:15" ht="12.75" customHeight="1" x14ac:dyDescent="0.25">
      <c r="A3" s="6"/>
      <c r="B3" s="242" t="s">
        <v>63</v>
      </c>
      <c r="C3" s="242"/>
      <c r="D3" s="242" t="s">
        <v>63</v>
      </c>
      <c r="E3" s="242"/>
      <c r="F3" s="242" t="s">
        <v>63</v>
      </c>
      <c r="G3" s="242"/>
      <c r="H3" s="242" t="s">
        <v>63</v>
      </c>
      <c r="I3" s="242"/>
      <c r="J3" s="242" t="s">
        <v>63</v>
      </c>
      <c r="K3" s="242"/>
      <c r="L3" s="113"/>
    </row>
    <row r="4" spans="1:15" ht="12.75" customHeight="1" x14ac:dyDescent="0.2">
      <c r="A4" s="114"/>
      <c r="B4" s="115" t="s">
        <v>343</v>
      </c>
      <c r="C4" s="116" t="s">
        <v>295</v>
      </c>
      <c r="D4" s="115" t="s">
        <v>343</v>
      </c>
      <c r="E4" s="116" t="s">
        <v>295</v>
      </c>
      <c r="F4" s="115" t="s">
        <v>343</v>
      </c>
      <c r="G4" s="116" t="s">
        <v>295</v>
      </c>
      <c r="H4" s="115" t="s">
        <v>343</v>
      </c>
      <c r="I4" s="116" t="s">
        <v>295</v>
      </c>
      <c r="J4" s="115" t="s">
        <v>343</v>
      </c>
      <c r="K4" s="116" t="s">
        <v>295</v>
      </c>
      <c r="L4" s="113"/>
      <c r="M4" s="49" t="s">
        <v>353</v>
      </c>
      <c r="N4" s="6"/>
    </row>
    <row r="5" spans="1:15" ht="12.75" customHeight="1" x14ac:dyDescent="0.2">
      <c r="A5" s="6" t="s">
        <v>64</v>
      </c>
      <c r="B5" s="228">
        <v>0</v>
      </c>
      <c r="C5" s="24">
        <v>0</v>
      </c>
      <c r="D5" s="228">
        <v>5</v>
      </c>
      <c r="E5" s="24">
        <v>0.20799999999999999</v>
      </c>
      <c r="F5" s="228">
        <v>15</v>
      </c>
      <c r="G5" s="24">
        <v>0.45500000000000002</v>
      </c>
      <c r="H5" s="228">
        <v>1</v>
      </c>
      <c r="I5" s="24">
        <v>0.14299999999999999</v>
      </c>
      <c r="J5" s="228">
        <v>21</v>
      </c>
      <c r="K5" s="24">
        <v>0.30399999999999999</v>
      </c>
      <c r="L5" s="228"/>
      <c r="M5" s="49" t="s">
        <v>338</v>
      </c>
      <c r="N5" s="6"/>
      <c r="O5" s="6"/>
    </row>
    <row r="6" spans="1:15" x14ac:dyDescent="0.2">
      <c r="A6" s="6" t="s">
        <v>65</v>
      </c>
      <c r="B6" s="228">
        <v>0</v>
      </c>
      <c r="C6" s="24">
        <v>0</v>
      </c>
      <c r="D6" s="228">
        <v>13</v>
      </c>
      <c r="E6" s="24">
        <v>0.48099999999999998</v>
      </c>
      <c r="F6" s="228">
        <v>33</v>
      </c>
      <c r="G6" s="24">
        <v>0.86799999999999999</v>
      </c>
      <c r="H6" s="228">
        <v>10</v>
      </c>
      <c r="I6" s="24">
        <v>0.71399999999999997</v>
      </c>
      <c r="J6" s="228">
        <v>56</v>
      </c>
      <c r="K6" s="24">
        <v>0.68300000000000005</v>
      </c>
      <c r="L6" s="228"/>
      <c r="M6" s="49" t="s">
        <v>338</v>
      </c>
      <c r="N6" s="6"/>
    </row>
    <row r="7" spans="1:15" x14ac:dyDescent="0.2">
      <c r="A7" s="6" t="s">
        <v>0</v>
      </c>
      <c r="B7" s="228">
        <v>2</v>
      </c>
      <c r="C7" s="24">
        <v>3.5999999999999997E-2</v>
      </c>
      <c r="D7" s="228">
        <v>41</v>
      </c>
      <c r="E7" s="24">
        <v>0.24299999999999999</v>
      </c>
      <c r="F7" s="228">
        <v>301</v>
      </c>
      <c r="G7" s="24">
        <v>0.73099999999999998</v>
      </c>
      <c r="H7" s="228">
        <v>361</v>
      </c>
      <c r="I7" s="24">
        <v>0.86599999999999999</v>
      </c>
      <c r="J7" s="228">
        <v>705</v>
      </c>
      <c r="K7" s="24">
        <v>0.67</v>
      </c>
      <c r="L7" s="228"/>
      <c r="M7" s="49" t="s">
        <v>338</v>
      </c>
      <c r="N7" s="6"/>
    </row>
    <row r="8" spans="1:15" x14ac:dyDescent="0.2">
      <c r="A8" s="6" t="s">
        <v>66</v>
      </c>
      <c r="B8" s="228">
        <v>10</v>
      </c>
      <c r="C8" s="24">
        <v>5.8000000000000003E-2</v>
      </c>
      <c r="D8" s="228">
        <v>19</v>
      </c>
      <c r="E8" s="24">
        <v>5.3999999999999999E-2</v>
      </c>
      <c r="F8" s="228">
        <v>15</v>
      </c>
      <c r="G8" s="24">
        <v>3.9E-2</v>
      </c>
      <c r="H8" s="228">
        <v>13</v>
      </c>
      <c r="I8" s="24">
        <v>9.7000000000000003E-2</v>
      </c>
      <c r="J8" s="228">
        <v>57</v>
      </c>
      <c r="K8" s="24">
        <v>5.5E-2</v>
      </c>
      <c r="L8" s="228"/>
      <c r="M8" s="49" t="s">
        <v>339</v>
      </c>
      <c r="N8" s="232"/>
    </row>
    <row r="9" spans="1:15" x14ac:dyDescent="0.2">
      <c r="A9" s="6" t="s">
        <v>67</v>
      </c>
      <c r="B9" s="228">
        <v>0</v>
      </c>
      <c r="C9" s="24">
        <v>0</v>
      </c>
      <c r="D9" s="228">
        <v>1</v>
      </c>
      <c r="E9" s="24">
        <v>2.5000000000000001E-2</v>
      </c>
      <c r="F9" s="228">
        <v>25</v>
      </c>
      <c r="G9" s="24">
        <v>0.26900000000000002</v>
      </c>
      <c r="H9" s="228">
        <v>23</v>
      </c>
      <c r="I9" s="24">
        <v>0.33300000000000002</v>
      </c>
      <c r="J9" s="228">
        <v>49</v>
      </c>
      <c r="K9" s="24">
        <v>0.23300000000000001</v>
      </c>
      <c r="L9" s="228"/>
      <c r="M9" s="49" t="s">
        <v>338</v>
      </c>
      <c r="N9" s="232"/>
    </row>
    <row r="10" spans="1:15" x14ac:dyDescent="0.2">
      <c r="A10" s="6" t="s">
        <v>68</v>
      </c>
      <c r="B10" s="228">
        <v>0</v>
      </c>
      <c r="C10" s="24">
        <v>0</v>
      </c>
      <c r="D10" s="228">
        <v>2</v>
      </c>
      <c r="E10" s="24">
        <v>4.2999999999999997E-2</v>
      </c>
      <c r="F10" s="228">
        <v>30</v>
      </c>
      <c r="G10" s="24">
        <v>0.316</v>
      </c>
      <c r="H10" s="228">
        <v>26</v>
      </c>
      <c r="I10" s="24">
        <v>0.26</v>
      </c>
      <c r="J10" s="228">
        <v>58</v>
      </c>
      <c r="K10" s="24">
        <v>0.23300000000000001</v>
      </c>
      <c r="L10" s="228"/>
      <c r="M10" s="49" t="s">
        <v>338</v>
      </c>
      <c r="N10" s="232"/>
    </row>
    <row r="11" spans="1:15" x14ac:dyDescent="0.2">
      <c r="A11" s="6" t="s">
        <v>69</v>
      </c>
      <c r="B11" s="228">
        <v>0</v>
      </c>
      <c r="C11" s="24">
        <v>0</v>
      </c>
      <c r="D11" s="228">
        <v>3</v>
      </c>
      <c r="E11" s="24">
        <v>0.01</v>
      </c>
      <c r="F11" s="228">
        <v>1</v>
      </c>
      <c r="G11" s="24">
        <v>4.0000000000000001E-3</v>
      </c>
      <c r="H11" s="228">
        <v>0</v>
      </c>
      <c r="I11" s="24">
        <v>0</v>
      </c>
      <c r="J11" s="228">
        <v>4</v>
      </c>
      <c r="K11" s="24">
        <v>5.0000000000000001E-3</v>
      </c>
      <c r="L11" s="228"/>
      <c r="M11" s="49" t="s">
        <v>339</v>
      </c>
      <c r="N11" s="232"/>
    </row>
    <row r="12" spans="1:15" x14ac:dyDescent="0.2">
      <c r="A12" s="6" t="s">
        <v>70</v>
      </c>
      <c r="B12" s="228">
        <v>2</v>
      </c>
      <c r="C12" s="24">
        <v>0.28599999999999998</v>
      </c>
      <c r="D12" s="228">
        <v>7</v>
      </c>
      <c r="E12" s="24">
        <v>0.318</v>
      </c>
      <c r="F12" s="228">
        <v>20</v>
      </c>
      <c r="G12" s="24">
        <v>0.54100000000000004</v>
      </c>
      <c r="H12" s="228">
        <v>15</v>
      </c>
      <c r="I12" s="24">
        <v>0.65200000000000002</v>
      </c>
      <c r="J12" s="228">
        <v>44</v>
      </c>
      <c r="K12" s="24">
        <v>0.49399999999999999</v>
      </c>
      <c r="L12" s="228"/>
      <c r="M12" s="49" t="s">
        <v>338</v>
      </c>
      <c r="N12" s="232"/>
    </row>
    <row r="13" spans="1:15" x14ac:dyDescent="0.2">
      <c r="A13" s="6" t="s">
        <v>71</v>
      </c>
      <c r="B13" s="228">
        <v>0</v>
      </c>
      <c r="C13" s="24">
        <v>0</v>
      </c>
      <c r="D13" s="228">
        <v>6</v>
      </c>
      <c r="E13" s="24">
        <v>8.9999999999999993E-3</v>
      </c>
      <c r="F13" s="228">
        <v>7</v>
      </c>
      <c r="G13" s="24">
        <v>2.1000000000000001E-2</v>
      </c>
      <c r="H13" s="228">
        <v>0</v>
      </c>
      <c r="I13" s="24">
        <v>0</v>
      </c>
      <c r="J13" s="228">
        <v>13</v>
      </c>
      <c r="K13" s="24">
        <v>8.0000000000000002E-3</v>
      </c>
      <c r="L13" s="228"/>
      <c r="M13" s="49" t="s">
        <v>339</v>
      </c>
      <c r="N13" s="232"/>
    </row>
    <row r="14" spans="1:15" x14ac:dyDescent="0.2">
      <c r="A14" s="6" t="s">
        <v>72</v>
      </c>
      <c r="B14" s="228">
        <v>1</v>
      </c>
      <c r="C14" s="24">
        <v>1.7999999999999999E-2</v>
      </c>
      <c r="D14" s="228">
        <v>21</v>
      </c>
      <c r="E14" s="24">
        <v>9.6000000000000002E-2</v>
      </c>
      <c r="F14" s="228">
        <v>129</v>
      </c>
      <c r="G14" s="24">
        <v>0.254</v>
      </c>
      <c r="H14" s="228">
        <v>44</v>
      </c>
      <c r="I14" s="24">
        <v>0.29099999999999998</v>
      </c>
      <c r="J14" s="228">
        <v>195</v>
      </c>
      <c r="K14" s="24">
        <v>0.20899999999999999</v>
      </c>
      <c r="L14" s="228"/>
      <c r="M14" s="49" t="s">
        <v>339</v>
      </c>
      <c r="N14" s="232"/>
    </row>
    <row r="15" spans="1:15" x14ac:dyDescent="0.2">
      <c r="A15" s="6" t="s">
        <v>73</v>
      </c>
      <c r="B15" s="228">
        <v>2</v>
      </c>
      <c r="C15" s="24">
        <v>1</v>
      </c>
      <c r="D15" s="228">
        <v>4</v>
      </c>
      <c r="E15" s="24">
        <v>1</v>
      </c>
      <c r="F15" s="228">
        <v>3</v>
      </c>
      <c r="G15" s="24">
        <v>1</v>
      </c>
      <c r="H15" s="228">
        <v>5</v>
      </c>
      <c r="I15" s="24">
        <v>1</v>
      </c>
      <c r="J15" s="228">
        <v>14</v>
      </c>
      <c r="K15" s="24">
        <v>1</v>
      </c>
      <c r="L15" s="228"/>
      <c r="M15" s="49" t="s">
        <v>338</v>
      </c>
      <c r="N15" s="232"/>
    </row>
    <row r="16" spans="1:15" x14ac:dyDescent="0.2">
      <c r="A16" s="6" t="s">
        <v>74</v>
      </c>
      <c r="B16" s="228">
        <v>2</v>
      </c>
      <c r="C16" s="24">
        <v>0.33300000000000002</v>
      </c>
      <c r="D16" s="228">
        <v>17</v>
      </c>
      <c r="E16" s="24">
        <v>0.32700000000000001</v>
      </c>
      <c r="F16" s="228">
        <v>23</v>
      </c>
      <c r="G16" s="24">
        <v>0.40400000000000003</v>
      </c>
      <c r="H16" s="228">
        <v>10</v>
      </c>
      <c r="I16" s="24">
        <v>0.32300000000000001</v>
      </c>
      <c r="J16" s="228">
        <v>52</v>
      </c>
      <c r="K16" s="24">
        <v>0.35599999999999998</v>
      </c>
      <c r="L16" s="228"/>
      <c r="M16" s="49" t="s">
        <v>338</v>
      </c>
      <c r="N16" s="232"/>
    </row>
    <row r="17" spans="1:14" x14ac:dyDescent="0.2">
      <c r="A17" s="6" t="s">
        <v>75</v>
      </c>
      <c r="B17" s="228">
        <v>1</v>
      </c>
      <c r="C17" s="24">
        <v>0.1</v>
      </c>
      <c r="D17" s="228">
        <v>0</v>
      </c>
      <c r="E17" s="24">
        <v>0</v>
      </c>
      <c r="F17" s="228">
        <v>10</v>
      </c>
      <c r="G17" s="24">
        <v>4.2000000000000003E-2</v>
      </c>
      <c r="H17" s="228">
        <v>29</v>
      </c>
      <c r="I17" s="24">
        <v>0.108</v>
      </c>
      <c r="J17" s="228">
        <v>40</v>
      </c>
      <c r="K17" s="24">
        <v>6.9000000000000006E-2</v>
      </c>
      <c r="L17" s="228"/>
      <c r="M17" s="49" t="s">
        <v>339</v>
      </c>
      <c r="N17" s="232"/>
    </row>
    <row r="18" spans="1:14" x14ac:dyDescent="0.2">
      <c r="A18" s="6" t="s">
        <v>76</v>
      </c>
      <c r="B18" s="228">
        <v>0</v>
      </c>
      <c r="C18" s="24">
        <v>0</v>
      </c>
      <c r="D18" s="228">
        <v>2</v>
      </c>
      <c r="E18" s="24">
        <v>1.4999999999999999E-2</v>
      </c>
      <c r="F18" s="228">
        <v>29</v>
      </c>
      <c r="G18" s="24">
        <v>3.5000000000000003E-2</v>
      </c>
      <c r="H18" s="228">
        <v>50</v>
      </c>
      <c r="I18" s="24">
        <v>6.7000000000000004E-2</v>
      </c>
      <c r="J18" s="228">
        <v>81</v>
      </c>
      <c r="K18" s="24">
        <v>4.7E-2</v>
      </c>
      <c r="L18" s="228"/>
      <c r="M18" s="49" t="s">
        <v>339</v>
      </c>
      <c r="N18" s="232"/>
    </row>
    <row r="19" spans="1:14" x14ac:dyDescent="0.2">
      <c r="A19" s="6" t="s">
        <v>77</v>
      </c>
      <c r="B19" s="228">
        <v>1</v>
      </c>
      <c r="C19" s="24">
        <v>0.5</v>
      </c>
      <c r="D19" s="228">
        <v>10</v>
      </c>
      <c r="E19" s="24">
        <v>0.83299999999999996</v>
      </c>
      <c r="F19" s="228">
        <v>17</v>
      </c>
      <c r="G19" s="24">
        <v>0.94399999999999995</v>
      </c>
      <c r="H19" s="228">
        <v>9</v>
      </c>
      <c r="I19" s="24">
        <v>1</v>
      </c>
      <c r="J19" s="228">
        <v>37</v>
      </c>
      <c r="K19" s="24">
        <v>0.90200000000000002</v>
      </c>
      <c r="L19" s="228"/>
      <c r="M19" s="49" t="s">
        <v>338</v>
      </c>
      <c r="N19" s="232"/>
    </row>
    <row r="20" spans="1:14" x14ac:dyDescent="0.2">
      <c r="A20" s="6" t="s">
        <v>78</v>
      </c>
      <c r="B20" s="228">
        <v>0</v>
      </c>
      <c r="C20" s="24">
        <v>0</v>
      </c>
      <c r="D20" s="228">
        <v>2</v>
      </c>
      <c r="E20" s="24">
        <v>7.6999999999999999E-2</v>
      </c>
      <c r="F20" s="228">
        <v>20</v>
      </c>
      <c r="G20" s="24">
        <v>0.44400000000000001</v>
      </c>
      <c r="H20" s="228">
        <v>10</v>
      </c>
      <c r="I20" s="24">
        <v>0.52600000000000002</v>
      </c>
      <c r="J20" s="228">
        <v>32</v>
      </c>
      <c r="K20" s="24">
        <v>0.33700000000000002</v>
      </c>
      <c r="L20" s="228"/>
      <c r="M20" s="49" t="s">
        <v>338</v>
      </c>
      <c r="N20" s="232"/>
    </row>
    <row r="21" spans="1:14" x14ac:dyDescent="0.2">
      <c r="A21" s="6" t="s">
        <v>79</v>
      </c>
      <c r="B21" s="228">
        <v>0</v>
      </c>
      <c r="C21" s="24">
        <v>0</v>
      </c>
      <c r="D21" s="228">
        <v>8</v>
      </c>
      <c r="E21" s="24">
        <v>0.88900000000000001</v>
      </c>
      <c r="F21" s="228">
        <v>16</v>
      </c>
      <c r="G21" s="24">
        <v>0.72699999999999998</v>
      </c>
      <c r="H21" s="228">
        <v>3</v>
      </c>
      <c r="I21" s="24">
        <v>0.75</v>
      </c>
      <c r="J21" s="228">
        <v>27</v>
      </c>
      <c r="K21" s="24">
        <v>0.73</v>
      </c>
      <c r="L21" s="228"/>
      <c r="M21" s="49" t="s">
        <v>338</v>
      </c>
      <c r="N21" s="232"/>
    </row>
    <row r="22" spans="1:14" x14ac:dyDescent="0.2">
      <c r="A22" s="6" t="s">
        <v>80</v>
      </c>
      <c r="B22" s="228">
        <v>1</v>
      </c>
      <c r="C22" s="24">
        <v>4.0000000000000001E-3</v>
      </c>
      <c r="D22" s="228">
        <v>18</v>
      </c>
      <c r="E22" s="24">
        <v>3.1E-2</v>
      </c>
      <c r="F22" s="228">
        <v>17</v>
      </c>
      <c r="G22" s="24">
        <v>4.8000000000000001E-2</v>
      </c>
      <c r="H22" s="228">
        <v>3</v>
      </c>
      <c r="I22" s="24">
        <v>3.7999999999999999E-2</v>
      </c>
      <c r="J22" s="228">
        <v>39</v>
      </c>
      <c r="K22" s="24">
        <v>3.1E-2</v>
      </c>
      <c r="L22" s="228"/>
      <c r="M22" s="49" t="s">
        <v>339</v>
      </c>
      <c r="N22" s="232"/>
    </row>
    <row r="23" spans="1:14" x14ac:dyDescent="0.2">
      <c r="A23" s="6" t="s">
        <v>81</v>
      </c>
      <c r="B23" s="228">
        <v>0</v>
      </c>
      <c r="C23" s="24">
        <v>0</v>
      </c>
      <c r="D23" s="228">
        <v>27</v>
      </c>
      <c r="E23" s="24">
        <v>0.42899999999999999</v>
      </c>
      <c r="F23" s="228">
        <v>38</v>
      </c>
      <c r="G23" s="24">
        <v>0.38800000000000001</v>
      </c>
      <c r="H23" s="228">
        <v>22</v>
      </c>
      <c r="I23" s="24">
        <v>0.47799999999999998</v>
      </c>
      <c r="J23" s="228">
        <v>87</v>
      </c>
      <c r="K23" s="24">
        <v>0.40100000000000002</v>
      </c>
      <c r="L23" s="228"/>
      <c r="M23" s="49" t="s">
        <v>338</v>
      </c>
      <c r="N23" s="232"/>
    </row>
    <row r="24" spans="1:14" x14ac:dyDescent="0.2">
      <c r="A24" s="6" t="s">
        <v>10</v>
      </c>
      <c r="B24" s="228">
        <v>2</v>
      </c>
      <c r="C24" s="24">
        <v>4.2999999999999997E-2</v>
      </c>
      <c r="D24" s="228">
        <v>5</v>
      </c>
      <c r="E24" s="24">
        <v>2.5999999999999999E-2</v>
      </c>
      <c r="F24" s="228">
        <v>13</v>
      </c>
      <c r="G24" s="24">
        <v>3.6999999999999998E-2</v>
      </c>
      <c r="H24" s="228">
        <v>7</v>
      </c>
      <c r="I24" s="24">
        <v>4.9000000000000002E-2</v>
      </c>
      <c r="J24" s="228">
        <v>27</v>
      </c>
      <c r="K24" s="24">
        <v>3.6999999999999998E-2</v>
      </c>
      <c r="L24" s="228"/>
      <c r="M24" s="49" t="s">
        <v>339</v>
      </c>
      <c r="N24" s="232"/>
    </row>
    <row r="25" spans="1:14" x14ac:dyDescent="0.2">
      <c r="A25" s="6" t="s">
        <v>82</v>
      </c>
      <c r="B25" s="228">
        <v>0</v>
      </c>
      <c r="C25" s="24">
        <v>0</v>
      </c>
      <c r="D25" s="228">
        <v>9</v>
      </c>
      <c r="E25" s="24">
        <v>0.9</v>
      </c>
      <c r="F25" s="228">
        <v>14</v>
      </c>
      <c r="G25" s="24">
        <v>0.93300000000000005</v>
      </c>
      <c r="H25" s="228">
        <v>3</v>
      </c>
      <c r="I25" s="24">
        <v>1</v>
      </c>
      <c r="J25" s="228">
        <v>26</v>
      </c>
      <c r="K25" s="24">
        <v>0.92900000000000005</v>
      </c>
      <c r="L25" s="228"/>
      <c r="M25" s="49" t="s">
        <v>338</v>
      </c>
      <c r="N25" s="232"/>
    </row>
    <row r="26" spans="1:14" x14ac:dyDescent="0.2">
      <c r="A26" s="6" t="s">
        <v>83</v>
      </c>
      <c r="B26" s="228">
        <v>4</v>
      </c>
      <c r="C26" s="24">
        <v>7.0000000000000001E-3</v>
      </c>
      <c r="D26" s="228">
        <v>9</v>
      </c>
      <c r="E26" s="24">
        <v>1.0999999999999999E-2</v>
      </c>
      <c r="F26" s="228">
        <v>5</v>
      </c>
      <c r="G26" s="24">
        <v>1.4999999999999999E-2</v>
      </c>
      <c r="H26" s="228">
        <v>7</v>
      </c>
      <c r="I26" s="24">
        <v>3.5000000000000003E-2</v>
      </c>
      <c r="J26" s="228">
        <v>25</v>
      </c>
      <c r="K26" s="24">
        <v>1.2999999999999999E-2</v>
      </c>
      <c r="L26" s="228"/>
      <c r="M26" s="49" t="s">
        <v>339</v>
      </c>
      <c r="N26" s="232"/>
    </row>
    <row r="27" spans="1:14" x14ac:dyDescent="0.2">
      <c r="A27" s="6" t="s">
        <v>84</v>
      </c>
      <c r="B27" s="228">
        <v>0</v>
      </c>
      <c r="C27" s="24">
        <v>0</v>
      </c>
      <c r="D27" s="228">
        <v>6</v>
      </c>
      <c r="E27" s="24">
        <v>0.33300000000000002</v>
      </c>
      <c r="F27" s="228">
        <v>25</v>
      </c>
      <c r="G27" s="24">
        <v>0.51</v>
      </c>
      <c r="H27" s="228">
        <v>8</v>
      </c>
      <c r="I27" s="24">
        <v>0.4</v>
      </c>
      <c r="J27" s="228">
        <v>39</v>
      </c>
      <c r="K27" s="24">
        <v>0.41499999999999998</v>
      </c>
      <c r="L27" s="228"/>
      <c r="M27" s="49" t="s">
        <v>338</v>
      </c>
      <c r="N27" s="232"/>
    </row>
    <row r="28" spans="1:14" x14ac:dyDescent="0.2">
      <c r="A28" s="6" t="s">
        <v>85</v>
      </c>
      <c r="B28" s="228">
        <v>0</v>
      </c>
      <c r="C28" s="24">
        <v>0</v>
      </c>
      <c r="D28" s="228">
        <v>0</v>
      </c>
      <c r="E28" s="24">
        <v>0</v>
      </c>
      <c r="F28" s="228">
        <v>8</v>
      </c>
      <c r="G28" s="24">
        <v>0.4</v>
      </c>
      <c r="H28" s="228">
        <v>28</v>
      </c>
      <c r="I28" s="24">
        <v>0.54900000000000004</v>
      </c>
      <c r="J28" s="228">
        <v>36</v>
      </c>
      <c r="K28" s="24">
        <v>0.46800000000000003</v>
      </c>
      <c r="L28" s="228"/>
      <c r="M28" s="49" t="s">
        <v>338</v>
      </c>
      <c r="N28" s="232"/>
    </row>
    <row r="29" spans="1:14" x14ac:dyDescent="0.2">
      <c r="A29" s="6" t="s">
        <v>86</v>
      </c>
      <c r="B29" s="228">
        <v>2</v>
      </c>
      <c r="C29" s="24">
        <v>8.6999999999999994E-2</v>
      </c>
      <c r="D29" s="228">
        <v>17</v>
      </c>
      <c r="E29" s="24">
        <v>9.4E-2</v>
      </c>
      <c r="F29" s="228">
        <v>112</v>
      </c>
      <c r="G29" s="24">
        <v>0.315</v>
      </c>
      <c r="H29" s="228">
        <v>76</v>
      </c>
      <c r="I29" s="24">
        <v>0.42199999999999999</v>
      </c>
      <c r="J29" s="228">
        <v>207</v>
      </c>
      <c r="K29" s="24">
        <v>0.28000000000000003</v>
      </c>
      <c r="L29" s="228"/>
      <c r="M29" s="49" t="s">
        <v>338</v>
      </c>
      <c r="N29" s="232"/>
    </row>
    <row r="30" spans="1:14" x14ac:dyDescent="0.2">
      <c r="A30" s="6" t="s">
        <v>87</v>
      </c>
      <c r="B30" s="228">
        <v>2</v>
      </c>
      <c r="C30" s="24">
        <v>2.1999999999999999E-2</v>
      </c>
      <c r="D30" s="228">
        <v>8</v>
      </c>
      <c r="E30" s="24">
        <v>2.5000000000000001E-2</v>
      </c>
      <c r="F30" s="228">
        <v>20</v>
      </c>
      <c r="G30" s="24">
        <v>6.3E-2</v>
      </c>
      <c r="H30" s="228">
        <v>4</v>
      </c>
      <c r="I30" s="24">
        <v>2.9000000000000001E-2</v>
      </c>
      <c r="J30" s="228">
        <v>34</v>
      </c>
      <c r="K30" s="24">
        <v>3.9E-2</v>
      </c>
      <c r="L30" s="228"/>
      <c r="M30" s="49" t="s">
        <v>339</v>
      </c>
      <c r="N30" s="232"/>
    </row>
    <row r="31" spans="1:14" x14ac:dyDescent="0.2">
      <c r="A31" s="6" t="s">
        <v>88</v>
      </c>
      <c r="B31" s="228">
        <v>6</v>
      </c>
      <c r="C31" s="24">
        <v>4.1000000000000002E-2</v>
      </c>
      <c r="D31" s="228">
        <v>8</v>
      </c>
      <c r="E31" s="24">
        <v>2.1000000000000001E-2</v>
      </c>
      <c r="F31" s="228">
        <v>166</v>
      </c>
      <c r="G31" s="24">
        <v>0.20699999999999999</v>
      </c>
      <c r="H31" s="228">
        <v>158</v>
      </c>
      <c r="I31" s="24">
        <v>0.313</v>
      </c>
      <c r="J31" s="228">
        <v>338</v>
      </c>
      <c r="K31" s="24">
        <v>0.183</v>
      </c>
      <c r="L31" s="228"/>
      <c r="M31" s="49" t="s">
        <v>338</v>
      </c>
      <c r="N31" s="232"/>
    </row>
    <row r="32" spans="1:14" x14ac:dyDescent="0.2">
      <c r="A32" s="6" t="s">
        <v>89</v>
      </c>
      <c r="B32" s="228">
        <v>10</v>
      </c>
      <c r="C32" s="24">
        <v>0.24399999999999999</v>
      </c>
      <c r="D32" s="228">
        <v>38</v>
      </c>
      <c r="E32" s="24">
        <v>0.38</v>
      </c>
      <c r="F32" s="228">
        <v>66</v>
      </c>
      <c r="G32" s="24">
        <v>0.36699999999999999</v>
      </c>
      <c r="H32" s="228">
        <v>20</v>
      </c>
      <c r="I32" s="24">
        <v>0.28599999999999998</v>
      </c>
      <c r="J32" s="228">
        <v>134</v>
      </c>
      <c r="K32" s="24">
        <v>0.34300000000000003</v>
      </c>
      <c r="L32" s="228"/>
      <c r="M32" s="49" t="s">
        <v>338</v>
      </c>
      <c r="N32" s="232"/>
    </row>
    <row r="33" spans="1:14" x14ac:dyDescent="0.2">
      <c r="A33" s="6" t="s">
        <v>90</v>
      </c>
      <c r="B33" s="228">
        <v>0</v>
      </c>
      <c r="C33" s="24">
        <v>0</v>
      </c>
      <c r="D33" s="228">
        <v>3</v>
      </c>
      <c r="E33" s="24">
        <v>0.125</v>
      </c>
      <c r="F33" s="228">
        <v>7</v>
      </c>
      <c r="G33" s="24">
        <v>0.26900000000000002</v>
      </c>
      <c r="H33" s="228">
        <v>3</v>
      </c>
      <c r="I33" s="24">
        <v>0.42899999999999999</v>
      </c>
      <c r="J33" s="228">
        <v>13</v>
      </c>
      <c r="K33" s="24">
        <v>0.21299999999999999</v>
      </c>
      <c r="L33" s="228"/>
      <c r="M33" s="49" t="s">
        <v>338</v>
      </c>
      <c r="N33" s="232"/>
    </row>
    <row r="34" spans="1:14" x14ac:dyDescent="0.2">
      <c r="A34" s="6" t="s">
        <v>91</v>
      </c>
      <c r="B34" s="228">
        <v>1</v>
      </c>
      <c r="C34" s="24">
        <v>0.5</v>
      </c>
      <c r="D34" s="228">
        <v>1</v>
      </c>
      <c r="E34" s="24">
        <v>1</v>
      </c>
      <c r="F34" s="228">
        <v>10</v>
      </c>
      <c r="G34" s="24">
        <v>0.90900000000000003</v>
      </c>
      <c r="H34" s="228">
        <v>1</v>
      </c>
      <c r="I34" s="24">
        <v>1</v>
      </c>
      <c r="J34" s="228">
        <v>13</v>
      </c>
      <c r="K34" s="24">
        <v>0.86699999999999999</v>
      </c>
      <c r="L34" s="228"/>
      <c r="M34" s="49" t="s">
        <v>338</v>
      </c>
      <c r="N34" s="232"/>
    </row>
    <row r="35" spans="1:14" x14ac:dyDescent="0.2">
      <c r="A35" s="6" t="s">
        <v>92</v>
      </c>
      <c r="B35" s="228">
        <v>0</v>
      </c>
      <c r="C35" s="24">
        <v>0</v>
      </c>
      <c r="D35" s="228">
        <v>4</v>
      </c>
      <c r="E35" s="24">
        <v>1.6E-2</v>
      </c>
      <c r="F35" s="228">
        <v>12</v>
      </c>
      <c r="G35" s="24">
        <v>3.9E-2</v>
      </c>
      <c r="H35" s="228">
        <v>2</v>
      </c>
      <c r="I35" s="24">
        <v>0.02</v>
      </c>
      <c r="J35" s="228">
        <v>18</v>
      </c>
      <c r="K35" s="24">
        <v>2.5999999999999999E-2</v>
      </c>
      <c r="L35" s="228"/>
      <c r="M35" s="49" t="s">
        <v>339</v>
      </c>
      <c r="N35" s="232"/>
    </row>
    <row r="36" spans="1:14" x14ac:dyDescent="0.2">
      <c r="A36" s="6" t="s">
        <v>1</v>
      </c>
      <c r="B36" s="228">
        <v>2</v>
      </c>
      <c r="C36" s="24">
        <v>0.33300000000000002</v>
      </c>
      <c r="D36" s="228">
        <v>11</v>
      </c>
      <c r="E36" s="24">
        <v>0.42299999999999999</v>
      </c>
      <c r="F36" s="228">
        <v>47</v>
      </c>
      <c r="G36" s="24">
        <v>0.68100000000000005</v>
      </c>
      <c r="H36" s="228">
        <v>17</v>
      </c>
      <c r="I36" s="24">
        <v>0.85</v>
      </c>
      <c r="J36" s="228">
        <v>77</v>
      </c>
      <c r="K36" s="24">
        <v>0.63600000000000001</v>
      </c>
      <c r="L36" s="228"/>
      <c r="M36" s="49" t="s">
        <v>338</v>
      </c>
      <c r="N36" s="232"/>
    </row>
    <row r="37" spans="1:14" x14ac:dyDescent="0.2">
      <c r="A37" s="6" t="s">
        <v>93</v>
      </c>
      <c r="B37" s="228">
        <v>3</v>
      </c>
      <c r="C37" s="24">
        <v>9.4E-2</v>
      </c>
      <c r="D37" s="228">
        <v>1</v>
      </c>
      <c r="E37" s="24">
        <v>6.0000000000000001E-3</v>
      </c>
      <c r="F37" s="228">
        <v>74</v>
      </c>
      <c r="G37" s="24">
        <v>0.13700000000000001</v>
      </c>
      <c r="H37" s="228">
        <v>98</v>
      </c>
      <c r="I37" s="24">
        <v>0.21199999999999999</v>
      </c>
      <c r="J37" s="228">
        <v>176</v>
      </c>
      <c r="K37" s="24">
        <v>0.14599999999999999</v>
      </c>
      <c r="L37" s="228"/>
      <c r="M37" s="49" t="s">
        <v>339</v>
      </c>
      <c r="N37" s="232"/>
    </row>
    <row r="38" spans="1:14" x14ac:dyDescent="0.2">
      <c r="A38" s="6" t="s">
        <v>94</v>
      </c>
      <c r="B38" s="228">
        <v>0</v>
      </c>
      <c r="C38" s="24">
        <v>0</v>
      </c>
      <c r="D38" s="228">
        <v>3</v>
      </c>
      <c r="E38" s="24">
        <v>0.3</v>
      </c>
      <c r="F38" s="228">
        <v>3</v>
      </c>
      <c r="G38" s="24">
        <v>0.1</v>
      </c>
      <c r="H38" s="228">
        <v>4</v>
      </c>
      <c r="I38" s="24">
        <v>0.25</v>
      </c>
      <c r="J38" s="228">
        <v>10</v>
      </c>
      <c r="K38" s="24">
        <v>0.17499999999999999</v>
      </c>
      <c r="L38" s="228"/>
      <c r="M38" s="49" t="s">
        <v>338</v>
      </c>
      <c r="N38" s="232"/>
    </row>
    <row r="39" spans="1:14" x14ac:dyDescent="0.2">
      <c r="A39" s="6" t="s">
        <v>95</v>
      </c>
      <c r="B39" s="228">
        <v>0</v>
      </c>
      <c r="C39" s="24">
        <v>0</v>
      </c>
      <c r="D39" s="228">
        <v>2</v>
      </c>
      <c r="E39" s="24">
        <v>5.0000000000000001E-3</v>
      </c>
      <c r="F39" s="228">
        <v>3</v>
      </c>
      <c r="G39" s="24">
        <v>8.0000000000000002E-3</v>
      </c>
      <c r="H39" s="228">
        <v>1</v>
      </c>
      <c r="I39" s="24">
        <v>8.9999999999999993E-3</v>
      </c>
      <c r="J39" s="228">
        <v>6</v>
      </c>
      <c r="K39" s="24">
        <v>6.0000000000000001E-3</v>
      </c>
      <c r="L39" s="228"/>
      <c r="M39" s="49" t="s">
        <v>339</v>
      </c>
      <c r="N39" s="232"/>
    </row>
    <row r="40" spans="1:14" x14ac:dyDescent="0.2">
      <c r="A40" s="6" t="s">
        <v>96</v>
      </c>
      <c r="B40" s="228">
        <v>0</v>
      </c>
      <c r="C40" s="24">
        <v>0</v>
      </c>
      <c r="D40" s="228">
        <v>2</v>
      </c>
      <c r="E40" s="24">
        <v>1.6E-2</v>
      </c>
      <c r="F40" s="228">
        <v>6</v>
      </c>
      <c r="G40" s="24">
        <v>1.9E-2</v>
      </c>
      <c r="H40" s="228">
        <v>5</v>
      </c>
      <c r="I40" s="24">
        <v>0.03</v>
      </c>
      <c r="J40" s="228">
        <v>13</v>
      </c>
      <c r="K40" s="24">
        <v>2.1000000000000001E-2</v>
      </c>
      <c r="L40" s="228"/>
      <c r="M40" s="49" t="s">
        <v>339</v>
      </c>
      <c r="N40" s="232"/>
    </row>
    <row r="41" spans="1:14" x14ac:dyDescent="0.2">
      <c r="A41" s="6" t="s">
        <v>97</v>
      </c>
      <c r="B41" s="228">
        <v>6</v>
      </c>
      <c r="C41" s="24">
        <v>0.105</v>
      </c>
      <c r="D41" s="228">
        <v>59</v>
      </c>
      <c r="E41" s="24">
        <v>0.5</v>
      </c>
      <c r="F41" s="228">
        <v>153</v>
      </c>
      <c r="G41" s="24">
        <v>0.66200000000000003</v>
      </c>
      <c r="H41" s="228">
        <v>48</v>
      </c>
      <c r="I41" s="24">
        <v>0.6</v>
      </c>
      <c r="J41" s="228">
        <v>266</v>
      </c>
      <c r="K41" s="24">
        <v>0.54700000000000004</v>
      </c>
      <c r="L41" s="228"/>
      <c r="M41" s="49" t="s">
        <v>338</v>
      </c>
      <c r="N41" s="232"/>
    </row>
    <row r="42" spans="1:14" x14ac:dyDescent="0.2">
      <c r="A42" s="6" t="s">
        <v>98</v>
      </c>
      <c r="B42" s="228">
        <v>1</v>
      </c>
      <c r="C42" s="24">
        <v>1</v>
      </c>
      <c r="D42" s="228">
        <v>2</v>
      </c>
      <c r="E42" s="24">
        <v>0.5</v>
      </c>
      <c r="F42" s="228">
        <v>5</v>
      </c>
      <c r="G42" s="24">
        <v>1</v>
      </c>
      <c r="H42" s="228">
        <v>1</v>
      </c>
      <c r="I42" s="24">
        <v>1</v>
      </c>
      <c r="J42" s="228">
        <v>9</v>
      </c>
      <c r="K42" s="24">
        <v>0.81799999999999995</v>
      </c>
      <c r="L42" s="228"/>
      <c r="M42" s="49" t="s">
        <v>338</v>
      </c>
      <c r="N42" s="232"/>
    </row>
    <row r="43" spans="1:14" x14ac:dyDescent="0.2">
      <c r="A43" s="6" t="s">
        <v>99</v>
      </c>
      <c r="B43" s="228">
        <v>0</v>
      </c>
      <c r="C43" s="24">
        <v>0</v>
      </c>
      <c r="D43" s="228">
        <v>1</v>
      </c>
      <c r="E43" s="24">
        <v>3.2000000000000001E-2</v>
      </c>
      <c r="F43" s="228">
        <v>2</v>
      </c>
      <c r="G43" s="24">
        <v>4.1000000000000002E-2</v>
      </c>
      <c r="H43" s="228">
        <v>1</v>
      </c>
      <c r="I43" s="24">
        <v>1.6E-2</v>
      </c>
      <c r="J43" s="228">
        <v>4</v>
      </c>
      <c r="K43" s="24">
        <v>2.5999999999999999E-2</v>
      </c>
      <c r="L43" s="228"/>
      <c r="M43" s="49" t="s">
        <v>338</v>
      </c>
      <c r="N43" s="232"/>
    </row>
    <row r="44" spans="1:14" x14ac:dyDescent="0.2">
      <c r="A44" s="6" t="s">
        <v>100</v>
      </c>
      <c r="B44" s="228">
        <v>1</v>
      </c>
      <c r="C44" s="24">
        <v>2.3E-2</v>
      </c>
      <c r="D44" s="228">
        <v>0</v>
      </c>
      <c r="E44" s="24">
        <v>0</v>
      </c>
      <c r="F44" s="228">
        <v>4</v>
      </c>
      <c r="G44" s="24">
        <v>1.4999999999999999E-2</v>
      </c>
      <c r="H44" s="228">
        <v>2</v>
      </c>
      <c r="I44" s="24">
        <v>8.0000000000000002E-3</v>
      </c>
      <c r="J44" s="228">
        <v>7</v>
      </c>
      <c r="K44" s="24">
        <v>8.9999999999999993E-3</v>
      </c>
      <c r="L44" s="228"/>
      <c r="M44" s="49" t="s">
        <v>339</v>
      </c>
      <c r="N44" s="232"/>
    </row>
    <row r="45" spans="1:14" x14ac:dyDescent="0.2">
      <c r="A45" s="6" t="s">
        <v>101</v>
      </c>
      <c r="B45" s="228">
        <v>0</v>
      </c>
      <c r="C45" s="24">
        <v>0</v>
      </c>
      <c r="D45" s="228">
        <v>1</v>
      </c>
      <c r="E45" s="24">
        <v>0.1</v>
      </c>
      <c r="F45" s="228">
        <v>2</v>
      </c>
      <c r="G45" s="24">
        <v>0.125</v>
      </c>
      <c r="H45" s="228">
        <v>2</v>
      </c>
      <c r="I45" s="24">
        <v>0.222</v>
      </c>
      <c r="J45" s="228">
        <v>5</v>
      </c>
      <c r="K45" s="24">
        <v>0.13200000000000001</v>
      </c>
      <c r="L45" s="228"/>
      <c r="M45" s="49" t="s">
        <v>338</v>
      </c>
      <c r="N45" s="232"/>
    </row>
    <row r="46" spans="1:14" x14ac:dyDescent="0.2">
      <c r="A46" s="6" t="s">
        <v>102</v>
      </c>
      <c r="B46" s="228">
        <v>7</v>
      </c>
      <c r="C46" s="24">
        <v>2.8000000000000001E-2</v>
      </c>
      <c r="D46" s="228">
        <v>13</v>
      </c>
      <c r="E46" s="24">
        <v>2.3E-2</v>
      </c>
      <c r="F46" s="228">
        <v>10</v>
      </c>
      <c r="G46" s="24">
        <v>3.1E-2</v>
      </c>
      <c r="H46" s="228">
        <v>4</v>
      </c>
      <c r="I46" s="24">
        <v>0.08</v>
      </c>
      <c r="J46" s="228">
        <v>34</v>
      </c>
      <c r="K46" s="24">
        <v>2.9000000000000001E-2</v>
      </c>
      <c r="L46" s="228"/>
      <c r="M46" s="49" t="s">
        <v>339</v>
      </c>
      <c r="N46" s="232"/>
    </row>
    <row r="47" spans="1:14" x14ac:dyDescent="0.2">
      <c r="A47" s="6" t="s">
        <v>103</v>
      </c>
      <c r="B47" s="228">
        <v>0</v>
      </c>
      <c r="C47" s="24">
        <v>0</v>
      </c>
      <c r="D47" s="228">
        <v>4</v>
      </c>
      <c r="E47" s="24">
        <v>1.7000000000000001E-2</v>
      </c>
      <c r="F47" s="228">
        <v>6</v>
      </c>
      <c r="G47" s="24">
        <v>2.8000000000000001E-2</v>
      </c>
      <c r="H47" s="228">
        <v>3</v>
      </c>
      <c r="I47" s="24">
        <v>2.9000000000000001E-2</v>
      </c>
      <c r="J47" s="228">
        <v>13</v>
      </c>
      <c r="K47" s="24">
        <v>2.3E-2</v>
      </c>
      <c r="L47" s="228"/>
      <c r="M47" s="49" t="s">
        <v>339</v>
      </c>
      <c r="N47" s="232"/>
    </row>
    <row r="48" spans="1:14" x14ac:dyDescent="0.2">
      <c r="A48" s="6" t="s">
        <v>15</v>
      </c>
      <c r="B48" s="228">
        <v>19</v>
      </c>
      <c r="C48" s="24">
        <v>6.0000000000000001E-3</v>
      </c>
      <c r="D48" s="228">
        <v>72</v>
      </c>
      <c r="E48" s="24">
        <v>1.7000000000000001E-2</v>
      </c>
      <c r="F48" s="228">
        <v>8</v>
      </c>
      <c r="G48" s="24">
        <v>1.4E-2</v>
      </c>
      <c r="H48" s="228">
        <v>6</v>
      </c>
      <c r="I48" s="24">
        <v>7.6999999999999999E-2</v>
      </c>
      <c r="J48" s="228">
        <v>105</v>
      </c>
      <c r="K48" s="24">
        <v>1.2999999999999999E-2</v>
      </c>
      <c r="L48" s="228"/>
      <c r="M48" s="49" t="s">
        <v>339</v>
      </c>
      <c r="N48" s="232"/>
    </row>
    <row r="49" spans="1:14" x14ac:dyDescent="0.2">
      <c r="A49" s="6" t="s">
        <v>11</v>
      </c>
      <c r="B49" s="228">
        <v>0</v>
      </c>
      <c r="C49" s="24">
        <v>0</v>
      </c>
      <c r="D49" s="228">
        <v>10</v>
      </c>
      <c r="E49" s="24">
        <v>0.13700000000000001</v>
      </c>
      <c r="F49" s="228">
        <v>288</v>
      </c>
      <c r="G49" s="24">
        <v>0.36799999999999999</v>
      </c>
      <c r="H49" s="228">
        <v>540</v>
      </c>
      <c r="I49" s="24">
        <v>0.55600000000000005</v>
      </c>
      <c r="J49" s="228">
        <v>838</v>
      </c>
      <c r="K49" s="24">
        <v>0.45500000000000002</v>
      </c>
      <c r="L49" s="228"/>
      <c r="M49" s="49" t="s">
        <v>339</v>
      </c>
      <c r="N49" s="232"/>
    </row>
    <row r="50" spans="1:14" x14ac:dyDescent="0.2">
      <c r="A50" s="6" t="s">
        <v>445</v>
      </c>
      <c r="B50" s="228">
        <v>3</v>
      </c>
      <c r="C50" s="24">
        <v>8.9999999999999993E-3</v>
      </c>
      <c r="D50" s="228">
        <v>14</v>
      </c>
      <c r="E50" s="24">
        <v>1.7000000000000001E-2</v>
      </c>
      <c r="F50" s="228">
        <v>11</v>
      </c>
      <c r="G50" s="24">
        <v>2.1999999999999999E-2</v>
      </c>
      <c r="H50" s="228">
        <v>7</v>
      </c>
      <c r="I50" s="24">
        <v>6.4000000000000001E-2</v>
      </c>
      <c r="J50" s="228">
        <v>35</v>
      </c>
      <c r="K50" s="24">
        <v>0.02</v>
      </c>
      <c r="L50" s="228"/>
      <c r="M50" s="49" t="s">
        <v>339</v>
      </c>
      <c r="N50" s="232"/>
    </row>
    <row r="51" spans="1:14" x14ac:dyDescent="0.2">
      <c r="A51" s="6" t="s">
        <v>2</v>
      </c>
      <c r="B51" s="228">
        <v>12</v>
      </c>
      <c r="C51" s="24">
        <v>0.308</v>
      </c>
      <c r="D51" s="228">
        <v>39</v>
      </c>
      <c r="E51" s="24">
        <v>0.54900000000000004</v>
      </c>
      <c r="F51" s="228">
        <v>63</v>
      </c>
      <c r="G51" s="24">
        <v>0.51600000000000001</v>
      </c>
      <c r="H51" s="228">
        <v>23</v>
      </c>
      <c r="I51" s="24">
        <v>0.39700000000000002</v>
      </c>
      <c r="J51" s="228">
        <v>137</v>
      </c>
      <c r="K51" s="24">
        <v>0.47199999999999998</v>
      </c>
      <c r="L51" s="228"/>
      <c r="M51" s="49" t="s">
        <v>338</v>
      </c>
      <c r="N51" s="232"/>
    </row>
    <row r="52" spans="1:14" x14ac:dyDescent="0.2">
      <c r="A52" s="6" t="s">
        <v>104</v>
      </c>
      <c r="B52" s="228">
        <v>0</v>
      </c>
      <c r="C52" s="24">
        <v>0</v>
      </c>
      <c r="D52" s="228">
        <v>5</v>
      </c>
      <c r="E52" s="24">
        <v>0.125</v>
      </c>
      <c r="F52" s="228">
        <v>71</v>
      </c>
      <c r="G52" s="24">
        <v>0.65700000000000003</v>
      </c>
      <c r="H52" s="228">
        <v>177</v>
      </c>
      <c r="I52" s="24">
        <v>0.79700000000000004</v>
      </c>
      <c r="J52" s="228">
        <v>253</v>
      </c>
      <c r="K52" s="24">
        <v>0.66900000000000004</v>
      </c>
      <c r="L52" s="228"/>
      <c r="M52" s="49" t="s">
        <v>338</v>
      </c>
      <c r="N52" s="232"/>
    </row>
    <row r="53" spans="1:14" x14ac:dyDescent="0.2">
      <c r="A53" s="6" t="s">
        <v>105</v>
      </c>
      <c r="B53" s="228">
        <v>5</v>
      </c>
      <c r="C53" s="24">
        <v>0.55600000000000005</v>
      </c>
      <c r="D53" s="228">
        <v>19</v>
      </c>
      <c r="E53" s="24">
        <v>0.52800000000000002</v>
      </c>
      <c r="F53" s="228">
        <v>25</v>
      </c>
      <c r="G53" s="24">
        <v>0.48099999999999998</v>
      </c>
      <c r="H53" s="228">
        <v>8</v>
      </c>
      <c r="I53" s="24">
        <v>0.34799999999999998</v>
      </c>
      <c r="J53" s="228">
        <v>57</v>
      </c>
      <c r="K53" s="24">
        <v>0.47499999999999998</v>
      </c>
      <c r="L53" s="228"/>
      <c r="M53" s="49" t="s">
        <v>338</v>
      </c>
      <c r="N53" s="232"/>
    </row>
    <row r="54" spans="1:14" x14ac:dyDescent="0.2">
      <c r="A54" s="6" t="s">
        <v>106</v>
      </c>
      <c r="B54" s="228">
        <v>5</v>
      </c>
      <c r="C54" s="24">
        <v>2.4E-2</v>
      </c>
      <c r="D54" s="228">
        <v>3</v>
      </c>
      <c r="E54" s="24">
        <v>6.0000000000000001E-3</v>
      </c>
      <c r="F54" s="228">
        <v>15</v>
      </c>
      <c r="G54" s="24">
        <v>2.7E-2</v>
      </c>
      <c r="H54" s="228">
        <v>14</v>
      </c>
      <c r="I54" s="24">
        <v>3.4000000000000002E-2</v>
      </c>
      <c r="J54" s="228">
        <v>37</v>
      </c>
      <c r="K54" s="24">
        <v>2.1999999999999999E-2</v>
      </c>
      <c r="L54" s="228"/>
      <c r="M54" s="49" t="s">
        <v>339</v>
      </c>
      <c r="N54" s="232"/>
    </row>
    <row r="55" spans="1:14" x14ac:dyDescent="0.2">
      <c r="A55" s="6" t="s">
        <v>107</v>
      </c>
      <c r="B55" s="228">
        <v>0</v>
      </c>
      <c r="C55" s="24">
        <v>0</v>
      </c>
      <c r="D55" s="228">
        <v>7</v>
      </c>
      <c r="E55" s="24">
        <v>1.4999999999999999E-2</v>
      </c>
      <c r="F55" s="228">
        <v>5</v>
      </c>
      <c r="G55" s="24">
        <v>1.7000000000000001E-2</v>
      </c>
      <c r="H55" s="228">
        <v>3</v>
      </c>
      <c r="I55" s="24">
        <v>2.7E-2</v>
      </c>
      <c r="J55" s="228">
        <v>15</v>
      </c>
      <c r="K55" s="24">
        <v>1.2999999999999999E-2</v>
      </c>
      <c r="L55" s="228"/>
      <c r="M55" s="49" t="s">
        <v>339</v>
      </c>
      <c r="N55" s="232"/>
    </row>
    <row r="56" spans="1:14" x14ac:dyDescent="0.2">
      <c r="A56" s="6" t="s">
        <v>108</v>
      </c>
      <c r="B56" s="228">
        <v>0</v>
      </c>
      <c r="C56" s="24">
        <v>0</v>
      </c>
      <c r="D56" s="228">
        <v>3</v>
      </c>
      <c r="E56" s="24">
        <v>0.214</v>
      </c>
      <c r="F56" s="228">
        <v>14</v>
      </c>
      <c r="G56" s="24">
        <v>0.29199999999999998</v>
      </c>
      <c r="H56" s="228">
        <v>33</v>
      </c>
      <c r="I56" s="24">
        <v>0.56899999999999995</v>
      </c>
      <c r="J56" s="228">
        <v>50</v>
      </c>
      <c r="K56" s="24">
        <v>0.40699999999999997</v>
      </c>
      <c r="L56" s="228"/>
      <c r="M56" s="49" t="s">
        <v>338</v>
      </c>
      <c r="N56" s="232"/>
    </row>
    <row r="57" spans="1:14" x14ac:dyDescent="0.2">
      <c r="A57" s="6" t="s">
        <v>130</v>
      </c>
      <c r="B57" s="228">
        <v>0</v>
      </c>
      <c r="C57" s="24">
        <v>0</v>
      </c>
      <c r="D57" s="228">
        <v>3</v>
      </c>
      <c r="E57" s="24">
        <v>1.9E-2</v>
      </c>
      <c r="F57" s="228">
        <v>7</v>
      </c>
      <c r="G57" s="24">
        <v>1.7000000000000001E-2</v>
      </c>
      <c r="H57" s="228">
        <v>7</v>
      </c>
      <c r="I57" s="24">
        <v>3.5999999999999997E-2</v>
      </c>
      <c r="J57" s="228">
        <v>17</v>
      </c>
      <c r="K57" s="24">
        <v>2.1999999999999999E-2</v>
      </c>
      <c r="L57" s="228"/>
      <c r="M57" s="49" t="s">
        <v>339</v>
      </c>
      <c r="N57" s="232"/>
    </row>
    <row r="58" spans="1:14" x14ac:dyDescent="0.2">
      <c r="A58" s="6" t="s">
        <v>109</v>
      </c>
      <c r="B58" s="228">
        <v>0</v>
      </c>
      <c r="C58" s="24">
        <v>0</v>
      </c>
      <c r="D58" s="228">
        <v>0</v>
      </c>
      <c r="E58" s="24">
        <v>0</v>
      </c>
      <c r="F58" s="228">
        <v>6</v>
      </c>
      <c r="G58" s="24">
        <v>0.17599999999999999</v>
      </c>
      <c r="H58" s="228">
        <v>3</v>
      </c>
      <c r="I58" s="24">
        <v>0.27300000000000002</v>
      </c>
      <c r="J58" s="228">
        <v>9</v>
      </c>
      <c r="K58" s="24">
        <v>0.13</v>
      </c>
      <c r="L58" s="228"/>
      <c r="M58" s="49" t="s">
        <v>338</v>
      </c>
      <c r="N58" s="232"/>
    </row>
    <row r="59" spans="1:14" x14ac:dyDescent="0.2">
      <c r="A59" s="6" t="s">
        <v>110</v>
      </c>
      <c r="B59" s="228">
        <v>0</v>
      </c>
      <c r="C59" s="24">
        <v>0</v>
      </c>
      <c r="D59" s="228">
        <v>2</v>
      </c>
      <c r="E59" s="24">
        <v>0.182</v>
      </c>
      <c r="F59" s="228">
        <v>20</v>
      </c>
      <c r="G59" s="24">
        <v>0.64500000000000002</v>
      </c>
      <c r="H59" s="228">
        <v>1</v>
      </c>
      <c r="I59" s="24">
        <v>0.16700000000000001</v>
      </c>
      <c r="J59" s="228">
        <v>23</v>
      </c>
      <c r="K59" s="24">
        <v>0.46899999999999997</v>
      </c>
      <c r="L59" s="228"/>
      <c r="M59" s="49" t="s">
        <v>338</v>
      </c>
      <c r="N59" s="232"/>
    </row>
    <row r="60" spans="1:14" x14ac:dyDescent="0.2">
      <c r="A60" s="6" t="s">
        <v>111</v>
      </c>
      <c r="B60" s="228">
        <v>1</v>
      </c>
      <c r="C60" s="24">
        <v>0.5</v>
      </c>
      <c r="D60" s="228">
        <v>5</v>
      </c>
      <c r="E60" s="24">
        <v>0.33300000000000002</v>
      </c>
      <c r="F60" s="228">
        <v>11</v>
      </c>
      <c r="G60" s="24">
        <v>0.57899999999999996</v>
      </c>
      <c r="H60" s="228">
        <v>5</v>
      </c>
      <c r="I60" s="24">
        <v>0.55600000000000005</v>
      </c>
      <c r="J60" s="228">
        <v>22</v>
      </c>
      <c r="K60" s="24">
        <v>0.48899999999999999</v>
      </c>
      <c r="L60" s="228"/>
      <c r="M60" s="49" t="s">
        <v>338</v>
      </c>
      <c r="N60" s="232"/>
    </row>
    <row r="61" spans="1:14" s="6" customFormat="1" x14ac:dyDescent="0.2">
      <c r="A61" s="6" t="s">
        <v>112</v>
      </c>
      <c r="B61" s="228">
        <v>1</v>
      </c>
      <c r="C61" s="24">
        <v>0.14299999999999999</v>
      </c>
      <c r="D61" s="228">
        <v>2</v>
      </c>
      <c r="E61" s="24">
        <v>0.13300000000000001</v>
      </c>
      <c r="F61" s="228">
        <v>4</v>
      </c>
      <c r="G61" s="24">
        <v>4.3999999999999997E-2</v>
      </c>
      <c r="H61" s="228">
        <v>11</v>
      </c>
      <c r="I61" s="24">
        <v>0.13400000000000001</v>
      </c>
      <c r="J61" s="228">
        <v>18</v>
      </c>
      <c r="K61" s="24">
        <v>9.1999999999999998E-2</v>
      </c>
      <c r="L61" s="228"/>
      <c r="M61" s="49" t="s">
        <v>339</v>
      </c>
      <c r="N61" s="232"/>
    </row>
    <row r="62" spans="1:14" x14ac:dyDescent="0.2">
      <c r="A62" s="6" t="s">
        <v>113</v>
      </c>
      <c r="B62" s="228">
        <v>1</v>
      </c>
      <c r="C62" s="24">
        <v>0.2</v>
      </c>
      <c r="D62" s="228">
        <v>6</v>
      </c>
      <c r="E62" s="24">
        <v>0.85699999999999998</v>
      </c>
      <c r="F62" s="228">
        <v>19</v>
      </c>
      <c r="G62" s="24">
        <v>0.76</v>
      </c>
      <c r="H62" s="228">
        <v>1</v>
      </c>
      <c r="I62" s="24">
        <v>0.5</v>
      </c>
      <c r="J62" s="228">
        <v>27</v>
      </c>
      <c r="K62" s="24">
        <v>0.69199999999999995</v>
      </c>
      <c r="L62" s="228"/>
      <c r="M62" s="49" t="s">
        <v>338</v>
      </c>
      <c r="N62" s="232"/>
    </row>
    <row r="63" spans="1:14" x14ac:dyDescent="0.2">
      <c r="A63" s="6" t="s">
        <v>114</v>
      </c>
      <c r="B63" s="228">
        <v>2</v>
      </c>
      <c r="C63" s="24">
        <v>3.0000000000000001E-3</v>
      </c>
      <c r="D63" s="228">
        <v>8</v>
      </c>
      <c r="E63" s="24">
        <v>0.01</v>
      </c>
      <c r="F63" s="228">
        <v>1</v>
      </c>
      <c r="G63" s="24">
        <v>5.0000000000000001E-3</v>
      </c>
      <c r="H63" s="228">
        <v>2</v>
      </c>
      <c r="I63" s="24">
        <v>4.4999999999999998E-2</v>
      </c>
      <c r="J63" s="228">
        <v>13</v>
      </c>
      <c r="K63" s="24">
        <v>8.0000000000000002E-3</v>
      </c>
      <c r="L63" s="228"/>
      <c r="M63" s="49" t="s">
        <v>339</v>
      </c>
      <c r="N63" s="232"/>
    </row>
    <row r="64" spans="1:14" x14ac:dyDescent="0.2">
      <c r="A64" s="6" t="s">
        <v>115</v>
      </c>
      <c r="B64" s="228">
        <v>0</v>
      </c>
      <c r="C64" s="24">
        <v>0</v>
      </c>
      <c r="D64" s="228">
        <v>0</v>
      </c>
      <c r="E64" s="24">
        <v>0</v>
      </c>
      <c r="F64" s="228">
        <v>10</v>
      </c>
      <c r="G64" s="24">
        <v>0.83299999999999996</v>
      </c>
      <c r="H64" s="228">
        <v>2</v>
      </c>
      <c r="I64" s="24">
        <v>1</v>
      </c>
      <c r="J64" s="228">
        <v>12</v>
      </c>
      <c r="K64" s="24">
        <v>0.85699999999999998</v>
      </c>
      <c r="L64" s="228"/>
      <c r="M64" s="49" t="s">
        <v>338</v>
      </c>
      <c r="N64" s="232"/>
    </row>
    <row r="65" spans="1:14" x14ac:dyDescent="0.2">
      <c r="A65" s="6" t="s">
        <v>116</v>
      </c>
      <c r="B65" s="228">
        <v>0</v>
      </c>
      <c r="C65" s="24">
        <v>0</v>
      </c>
      <c r="D65" s="228">
        <v>0</v>
      </c>
      <c r="E65" s="24">
        <v>0</v>
      </c>
      <c r="F65" s="228">
        <v>1</v>
      </c>
      <c r="G65" s="24">
        <v>0.33300000000000002</v>
      </c>
      <c r="H65" s="228">
        <v>0</v>
      </c>
      <c r="I65" s="24">
        <v>0</v>
      </c>
      <c r="J65" s="228">
        <v>1</v>
      </c>
      <c r="K65" s="24">
        <v>0.25</v>
      </c>
      <c r="L65" s="228"/>
      <c r="M65" s="49" t="s">
        <v>338</v>
      </c>
      <c r="N65" s="232"/>
    </row>
    <row r="66" spans="1:14" x14ac:dyDescent="0.2">
      <c r="A66" s="6" t="s">
        <v>117</v>
      </c>
      <c r="B66" s="228">
        <v>0</v>
      </c>
      <c r="C66" s="24">
        <v>0</v>
      </c>
      <c r="D66" s="228">
        <v>6</v>
      </c>
      <c r="E66" s="24">
        <v>0.23100000000000001</v>
      </c>
      <c r="F66" s="228">
        <v>34</v>
      </c>
      <c r="G66" s="24">
        <v>0.66700000000000004</v>
      </c>
      <c r="H66" s="228">
        <v>6</v>
      </c>
      <c r="I66" s="24">
        <v>0.54500000000000004</v>
      </c>
      <c r="J66" s="228">
        <v>46</v>
      </c>
      <c r="K66" s="24">
        <v>0.505</v>
      </c>
      <c r="L66" s="228"/>
      <c r="M66" s="49" t="s">
        <v>338</v>
      </c>
      <c r="N66" s="232"/>
    </row>
    <row r="67" spans="1:14" x14ac:dyDescent="0.2">
      <c r="A67" s="6" t="s">
        <v>118</v>
      </c>
      <c r="B67" s="228">
        <v>0</v>
      </c>
      <c r="C67" s="24">
        <v>0</v>
      </c>
      <c r="D67" s="228">
        <v>9</v>
      </c>
      <c r="E67" s="24">
        <v>0.69199999999999995</v>
      </c>
      <c r="F67" s="228">
        <v>20</v>
      </c>
      <c r="G67" s="24">
        <v>0.90900000000000003</v>
      </c>
      <c r="H67" s="228">
        <v>7</v>
      </c>
      <c r="I67" s="24">
        <v>0.63600000000000001</v>
      </c>
      <c r="J67" s="228">
        <v>36</v>
      </c>
      <c r="K67" s="24">
        <v>0.76600000000000001</v>
      </c>
      <c r="L67" s="228"/>
      <c r="M67" s="49" t="s">
        <v>338</v>
      </c>
      <c r="N67" s="232"/>
    </row>
    <row r="68" spans="1:14" x14ac:dyDescent="0.2">
      <c r="A68" s="6" t="s">
        <v>119</v>
      </c>
      <c r="B68" s="228">
        <v>0</v>
      </c>
      <c r="C68" s="24">
        <v>0</v>
      </c>
      <c r="D68" s="228">
        <v>8</v>
      </c>
      <c r="E68" s="24">
        <v>8.9999999999999993E-3</v>
      </c>
      <c r="F68" s="228">
        <v>2</v>
      </c>
      <c r="G68" s="24">
        <v>8.0000000000000002E-3</v>
      </c>
      <c r="H68" s="228">
        <v>2</v>
      </c>
      <c r="I68" s="24">
        <v>2.9000000000000001E-2</v>
      </c>
      <c r="J68" s="228">
        <v>12</v>
      </c>
      <c r="K68" s="24">
        <v>6.0000000000000001E-3</v>
      </c>
      <c r="L68" s="228"/>
      <c r="M68" s="49" t="s">
        <v>339</v>
      </c>
      <c r="N68" s="232"/>
    </row>
    <row r="69" spans="1:14" x14ac:dyDescent="0.2">
      <c r="A69" s="6" t="s">
        <v>120</v>
      </c>
      <c r="B69" s="228">
        <v>0</v>
      </c>
      <c r="C69" s="24">
        <v>0</v>
      </c>
      <c r="D69" s="228">
        <v>3</v>
      </c>
      <c r="E69" s="24">
        <v>0.33300000000000002</v>
      </c>
      <c r="F69" s="228">
        <v>7</v>
      </c>
      <c r="G69" s="24">
        <v>0.25900000000000001</v>
      </c>
      <c r="H69" s="228">
        <v>0</v>
      </c>
      <c r="I69" s="24">
        <v>0</v>
      </c>
      <c r="J69" s="228">
        <v>10</v>
      </c>
      <c r="K69" s="24">
        <v>0.20399999999999999</v>
      </c>
      <c r="L69" s="228"/>
      <c r="M69" s="49" t="s">
        <v>338</v>
      </c>
      <c r="N69" s="232"/>
    </row>
    <row r="70" spans="1:14" x14ac:dyDescent="0.2">
      <c r="A70" s="6" t="s">
        <v>121</v>
      </c>
      <c r="B70" s="228">
        <v>0</v>
      </c>
      <c r="C70" s="24">
        <v>0</v>
      </c>
      <c r="D70" s="228">
        <v>1</v>
      </c>
      <c r="E70" s="24">
        <v>3.2000000000000001E-2</v>
      </c>
      <c r="F70" s="228">
        <v>5</v>
      </c>
      <c r="G70" s="24">
        <v>3.9E-2</v>
      </c>
      <c r="H70" s="228">
        <v>81</v>
      </c>
      <c r="I70" s="24">
        <v>0.26900000000000002</v>
      </c>
      <c r="J70" s="228">
        <v>87</v>
      </c>
      <c r="K70" s="24">
        <v>0.186</v>
      </c>
      <c r="L70" s="228"/>
      <c r="M70" s="49" t="s">
        <v>338</v>
      </c>
      <c r="N70" s="232"/>
    </row>
    <row r="71" spans="1:14" x14ac:dyDescent="0.2">
      <c r="A71" s="6" t="s">
        <v>3</v>
      </c>
      <c r="B71" s="228">
        <v>10</v>
      </c>
      <c r="C71" s="24">
        <v>0.55600000000000005</v>
      </c>
      <c r="D71" s="228">
        <v>13</v>
      </c>
      <c r="E71" s="24">
        <v>0.46400000000000002</v>
      </c>
      <c r="F71" s="228">
        <v>14</v>
      </c>
      <c r="G71" s="24">
        <v>0.53800000000000003</v>
      </c>
      <c r="H71" s="228">
        <v>6</v>
      </c>
      <c r="I71" s="24">
        <v>0.75</v>
      </c>
      <c r="J71" s="228">
        <v>43</v>
      </c>
      <c r="K71" s="24">
        <v>0.53800000000000003</v>
      </c>
      <c r="L71" s="228"/>
      <c r="M71" s="49" t="s">
        <v>338</v>
      </c>
      <c r="N71" s="232"/>
    </row>
    <row r="72" spans="1:14" x14ac:dyDescent="0.2">
      <c r="A72" s="6" t="s">
        <v>122</v>
      </c>
      <c r="B72" s="228">
        <v>0</v>
      </c>
      <c r="C72" s="24">
        <v>0</v>
      </c>
      <c r="D72" s="228">
        <v>0</v>
      </c>
      <c r="E72" s="24">
        <v>0</v>
      </c>
      <c r="F72" s="228">
        <v>6</v>
      </c>
      <c r="G72" s="24">
        <v>1</v>
      </c>
      <c r="H72" s="228">
        <v>1</v>
      </c>
      <c r="I72" s="24">
        <v>1</v>
      </c>
      <c r="J72" s="228">
        <v>7</v>
      </c>
      <c r="K72" s="24">
        <v>0.58299999999999996</v>
      </c>
      <c r="L72" s="228"/>
      <c r="M72" s="49" t="s">
        <v>338</v>
      </c>
      <c r="N72" s="232"/>
    </row>
    <row r="73" spans="1:14" x14ac:dyDescent="0.2">
      <c r="A73" s="6" t="s">
        <v>4</v>
      </c>
      <c r="B73" s="228">
        <v>0</v>
      </c>
      <c r="C73" s="24">
        <v>0</v>
      </c>
      <c r="D73" s="228">
        <v>5</v>
      </c>
      <c r="E73" s="24">
        <v>0.185</v>
      </c>
      <c r="F73" s="228">
        <v>34</v>
      </c>
      <c r="G73" s="24">
        <v>0.45900000000000002</v>
      </c>
      <c r="H73" s="228">
        <v>16</v>
      </c>
      <c r="I73" s="24">
        <v>0.53300000000000003</v>
      </c>
      <c r="J73" s="228">
        <v>55</v>
      </c>
      <c r="K73" s="24">
        <v>0.379</v>
      </c>
      <c r="L73" s="228"/>
      <c r="M73" s="49" t="s">
        <v>338</v>
      </c>
      <c r="N73" s="232"/>
    </row>
    <row r="74" spans="1:14" x14ac:dyDescent="0.2">
      <c r="A74" s="6" t="s">
        <v>5</v>
      </c>
      <c r="B74" s="228">
        <v>2</v>
      </c>
      <c r="C74" s="24">
        <v>0.125</v>
      </c>
      <c r="D74" s="228">
        <v>13</v>
      </c>
      <c r="E74" s="24">
        <v>0.14099999999999999</v>
      </c>
      <c r="F74" s="228">
        <v>10</v>
      </c>
      <c r="G74" s="24">
        <v>0.11799999999999999</v>
      </c>
      <c r="H74" s="228">
        <v>3</v>
      </c>
      <c r="I74" s="24">
        <v>0.12</v>
      </c>
      <c r="J74" s="228">
        <v>28</v>
      </c>
      <c r="K74" s="24">
        <v>0.128</v>
      </c>
      <c r="L74" s="228"/>
      <c r="M74" s="49" t="s">
        <v>338</v>
      </c>
      <c r="N74" s="232"/>
    </row>
    <row r="75" spans="1:14" x14ac:dyDescent="0.2">
      <c r="A75" s="6" t="s">
        <v>123</v>
      </c>
      <c r="B75" s="228">
        <v>1</v>
      </c>
      <c r="C75" s="24">
        <v>0.111</v>
      </c>
      <c r="D75" s="228">
        <v>15</v>
      </c>
      <c r="E75" s="24">
        <v>0.254</v>
      </c>
      <c r="F75" s="228">
        <v>54</v>
      </c>
      <c r="G75" s="24">
        <v>0.53500000000000003</v>
      </c>
      <c r="H75" s="228">
        <v>25</v>
      </c>
      <c r="I75" s="24">
        <v>0.439</v>
      </c>
      <c r="J75" s="228">
        <v>95</v>
      </c>
      <c r="K75" s="24">
        <v>0.42</v>
      </c>
      <c r="L75" s="228"/>
      <c r="M75" s="49" t="s">
        <v>338</v>
      </c>
      <c r="N75" s="232"/>
    </row>
    <row r="76" spans="1:14" x14ac:dyDescent="0.2">
      <c r="A76" s="6" t="s">
        <v>124</v>
      </c>
      <c r="B76" s="228">
        <v>2</v>
      </c>
      <c r="C76" s="24">
        <v>1</v>
      </c>
      <c r="D76" s="228">
        <v>0</v>
      </c>
      <c r="E76" s="24">
        <v>0</v>
      </c>
      <c r="F76" s="228">
        <v>6</v>
      </c>
      <c r="G76" s="24">
        <v>1</v>
      </c>
      <c r="H76" s="228">
        <v>2</v>
      </c>
      <c r="I76" s="24">
        <v>1</v>
      </c>
      <c r="J76" s="228">
        <v>10</v>
      </c>
      <c r="K76" s="24">
        <v>1</v>
      </c>
      <c r="L76" s="228"/>
      <c r="M76" s="49" t="s">
        <v>338</v>
      </c>
      <c r="N76" s="232"/>
    </row>
    <row r="77" spans="1:14" x14ac:dyDescent="0.2">
      <c r="A77" s="6" t="s">
        <v>125</v>
      </c>
      <c r="B77" s="228">
        <v>1</v>
      </c>
      <c r="C77" s="24">
        <v>5.0000000000000001E-3</v>
      </c>
      <c r="D77" s="228">
        <v>13</v>
      </c>
      <c r="E77" s="24">
        <v>2.1000000000000001E-2</v>
      </c>
      <c r="F77" s="228">
        <v>13</v>
      </c>
      <c r="G77" s="24">
        <v>2.8000000000000001E-2</v>
      </c>
      <c r="H77" s="228">
        <v>8</v>
      </c>
      <c r="I77" s="24">
        <v>2.7E-2</v>
      </c>
      <c r="J77" s="228">
        <v>35</v>
      </c>
      <c r="K77" s="24">
        <v>2.1999999999999999E-2</v>
      </c>
      <c r="L77" s="228"/>
      <c r="M77" s="49" t="s">
        <v>339</v>
      </c>
      <c r="N77" s="232"/>
    </row>
    <row r="78" spans="1:14" x14ac:dyDescent="0.2">
      <c r="A78" s="6" t="s">
        <v>8</v>
      </c>
      <c r="B78" s="228">
        <v>1</v>
      </c>
      <c r="C78" s="24">
        <v>5.8999999999999997E-2</v>
      </c>
      <c r="D78" s="228">
        <v>2</v>
      </c>
      <c r="E78" s="24">
        <v>0.01</v>
      </c>
      <c r="F78" s="228">
        <v>33</v>
      </c>
      <c r="G78" s="24">
        <v>7.3999999999999996E-2</v>
      </c>
      <c r="H78" s="228">
        <v>55</v>
      </c>
      <c r="I78" s="24">
        <v>0.151</v>
      </c>
      <c r="J78" s="228">
        <v>91</v>
      </c>
      <c r="K78" s="24">
        <v>8.8999999999999996E-2</v>
      </c>
      <c r="L78" s="228"/>
      <c r="M78" s="49" t="s">
        <v>339</v>
      </c>
      <c r="N78" s="232"/>
    </row>
    <row r="79" spans="1:14" x14ac:dyDescent="0.2">
      <c r="A79" s="6" t="s">
        <v>6</v>
      </c>
      <c r="B79" s="228">
        <v>1</v>
      </c>
      <c r="C79" s="24">
        <v>7.6999999999999999E-2</v>
      </c>
      <c r="D79" s="228">
        <v>16</v>
      </c>
      <c r="E79" s="24">
        <v>0.23499999999999999</v>
      </c>
      <c r="F79" s="228">
        <v>30</v>
      </c>
      <c r="G79" s="24">
        <v>0.222</v>
      </c>
      <c r="H79" s="228">
        <v>20</v>
      </c>
      <c r="I79" s="24">
        <v>0.19600000000000001</v>
      </c>
      <c r="J79" s="228">
        <v>67</v>
      </c>
      <c r="K79" s="24">
        <v>0.21099999999999999</v>
      </c>
      <c r="L79" s="228"/>
      <c r="M79" s="49" t="s">
        <v>338</v>
      </c>
      <c r="N79" s="232"/>
    </row>
    <row r="80" spans="1:14" x14ac:dyDescent="0.2">
      <c r="A80" s="6" t="s">
        <v>126</v>
      </c>
      <c r="B80" s="228">
        <v>0</v>
      </c>
      <c r="C80" s="24">
        <v>0</v>
      </c>
      <c r="D80" s="228">
        <v>10</v>
      </c>
      <c r="E80" s="24">
        <v>5.8000000000000003E-2</v>
      </c>
      <c r="F80" s="228">
        <v>170</v>
      </c>
      <c r="G80" s="24">
        <v>0.219</v>
      </c>
      <c r="H80" s="228">
        <v>519</v>
      </c>
      <c r="I80" s="24">
        <v>0.39300000000000002</v>
      </c>
      <c r="J80" s="228">
        <v>699</v>
      </c>
      <c r="K80" s="24">
        <v>0.30599999999999999</v>
      </c>
      <c r="L80" s="228"/>
      <c r="M80" s="49" t="s">
        <v>339</v>
      </c>
      <c r="N80" s="232"/>
    </row>
    <row r="81" spans="1:14" x14ac:dyDescent="0.2">
      <c r="A81" s="6" t="s">
        <v>127</v>
      </c>
      <c r="B81" s="228">
        <v>0</v>
      </c>
      <c r="C81" s="24">
        <v>0</v>
      </c>
      <c r="D81" s="228">
        <v>4</v>
      </c>
      <c r="E81" s="24">
        <v>6.0000000000000001E-3</v>
      </c>
      <c r="F81" s="228">
        <v>4</v>
      </c>
      <c r="G81" s="24">
        <v>1.7999999999999999E-2</v>
      </c>
      <c r="H81" s="228">
        <v>1</v>
      </c>
      <c r="I81" s="24">
        <v>2.1000000000000001E-2</v>
      </c>
      <c r="J81" s="228">
        <v>9</v>
      </c>
      <c r="K81" s="24">
        <v>6.0000000000000001E-3</v>
      </c>
      <c r="L81" s="228"/>
      <c r="M81" s="49" t="s">
        <v>339</v>
      </c>
      <c r="N81" s="232"/>
    </row>
    <row r="82" spans="1:14" x14ac:dyDescent="0.2">
      <c r="A82" s="6" t="s">
        <v>9</v>
      </c>
      <c r="B82" s="228">
        <v>1</v>
      </c>
      <c r="C82" s="24">
        <v>6.7000000000000004E-2</v>
      </c>
      <c r="D82" s="228">
        <v>1</v>
      </c>
      <c r="E82" s="24">
        <v>1.2E-2</v>
      </c>
      <c r="F82" s="228">
        <v>8</v>
      </c>
      <c r="G82" s="24">
        <v>3.6999999999999998E-2</v>
      </c>
      <c r="H82" s="228">
        <v>5</v>
      </c>
      <c r="I82" s="24">
        <v>6.2E-2</v>
      </c>
      <c r="J82" s="228">
        <v>15</v>
      </c>
      <c r="K82" s="24">
        <v>3.7999999999999999E-2</v>
      </c>
      <c r="L82" s="228"/>
      <c r="M82" s="49" t="s">
        <v>339</v>
      </c>
      <c r="N82" s="232"/>
    </row>
    <row r="83" spans="1:14" x14ac:dyDescent="0.2">
      <c r="A83" s="6" t="s">
        <v>128</v>
      </c>
      <c r="B83" s="228">
        <v>2</v>
      </c>
      <c r="C83" s="24">
        <v>1</v>
      </c>
      <c r="D83" s="228">
        <v>3</v>
      </c>
      <c r="E83" s="24">
        <v>1</v>
      </c>
      <c r="F83" s="228">
        <v>5</v>
      </c>
      <c r="G83" s="24">
        <v>1</v>
      </c>
      <c r="H83" s="228">
        <v>2</v>
      </c>
      <c r="I83" s="24">
        <v>1</v>
      </c>
      <c r="J83" s="228">
        <v>12</v>
      </c>
      <c r="K83" s="24">
        <v>1</v>
      </c>
      <c r="L83" s="228"/>
      <c r="M83" s="49" t="s">
        <v>338</v>
      </c>
      <c r="N83" s="232"/>
    </row>
    <row r="84" spans="1:14" ht="10.5" x14ac:dyDescent="0.25">
      <c r="A84" s="28" t="s">
        <v>37</v>
      </c>
      <c r="B84" s="228">
        <v>139</v>
      </c>
      <c r="C84" s="24">
        <v>1.6E-2</v>
      </c>
      <c r="D84" s="228">
        <v>733</v>
      </c>
      <c r="E84" s="24">
        <v>4.2000000000000003E-2</v>
      </c>
      <c r="F84" s="228">
        <v>2556</v>
      </c>
      <c r="G84" s="24">
        <v>0.16</v>
      </c>
      <c r="H84" s="228">
        <v>2739</v>
      </c>
      <c r="I84" s="24">
        <v>0.26300000000000001</v>
      </c>
      <c r="J84" s="228">
        <v>6167</v>
      </c>
      <c r="K84" s="24">
        <v>0.11700000000000001</v>
      </c>
      <c r="L84" s="228"/>
      <c r="M84" s="233"/>
      <c r="N84" s="232"/>
    </row>
  </sheetData>
  <sortState xmlns:xlrd2="http://schemas.microsoft.com/office/spreadsheetml/2017/richdata2" ref="A5:A83">
    <sortCondition ref="A5:A83"/>
  </sortState>
  <mergeCells count="10"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</mergeCells>
  <phoneticPr fontId="0" type="noConversion"/>
  <hyperlinks>
    <hyperlink ref="O1" location="Contents!A1" display="Contents page" xr:uid="{00000000-0004-0000-1900-000000000000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83"/>
  <sheetViews>
    <sheetView zoomScale="110" zoomScaleNormal="110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9.09765625" defaultRowHeight="10" x14ac:dyDescent="0.2"/>
  <cols>
    <col min="1" max="1" width="18.59765625" style="6" customWidth="1"/>
    <col min="2" max="2" width="13.69921875" style="6" customWidth="1"/>
    <col min="3" max="13" width="10.3984375" style="6" customWidth="1"/>
    <col min="14" max="19" width="9.09765625" style="6" customWidth="1"/>
    <col min="20" max="20" width="9.09765625" style="46"/>
    <col min="21" max="21" width="14.3984375" style="6" customWidth="1"/>
    <col min="22" max="16384" width="9.09765625" style="6"/>
  </cols>
  <sheetData>
    <row r="1" spans="1:21" ht="30" customHeight="1" x14ac:dyDescent="0.2">
      <c r="A1" s="204" t="s">
        <v>462</v>
      </c>
      <c r="U1" s="197" t="s">
        <v>359</v>
      </c>
    </row>
    <row r="2" spans="1:21" s="47" customFormat="1" ht="11.5" x14ac:dyDescent="0.25">
      <c r="R2" s="243" t="s">
        <v>298</v>
      </c>
      <c r="S2" s="243"/>
      <c r="T2" s="186"/>
    </row>
    <row r="3" spans="1:21" s="47" customFormat="1" ht="11.5" x14ac:dyDescent="0.25">
      <c r="B3" s="195" t="s">
        <v>446</v>
      </c>
      <c r="C3" s="195" t="s">
        <v>447</v>
      </c>
      <c r="D3" s="195" t="s">
        <v>448</v>
      </c>
      <c r="E3" s="195" t="s">
        <v>449</v>
      </c>
      <c r="F3" s="195" t="s">
        <v>450</v>
      </c>
      <c r="G3" s="195" t="s">
        <v>451</v>
      </c>
      <c r="H3" s="195" t="s">
        <v>452</v>
      </c>
      <c r="I3" s="195" t="s">
        <v>453</v>
      </c>
      <c r="J3" s="195" t="s">
        <v>454</v>
      </c>
      <c r="K3" s="195" t="s">
        <v>455</v>
      </c>
      <c r="L3" s="195" t="s">
        <v>456</v>
      </c>
      <c r="M3" s="195" t="s">
        <v>457</v>
      </c>
      <c r="N3" s="195" t="s">
        <v>458</v>
      </c>
      <c r="O3" s="195" t="s">
        <v>459</v>
      </c>
      <c r="P3" s="195" t="s">
        <v>460</v>
      </c>
      <c r="Q3" s="195" t="s">
        <v>461</v>
      </c>
      <c r="R3" s="196" t="s">
        <v>355</v>
      </c>
      <c r="S3" s="196" t="s">
        <v>337</v>
      </c>
      <c r="T3" s="48" t="s">
        <v>353</v>
      </c>
    </row>
    <row r="4" spans="1:21" ht="15" customHeight="1" x14ac:dyDescent="0.2">
      <c r="A4" s="6" t="s">
        <v>64</v>
      </c>
      <c r="B4" s="8">
        <v>656</v>
      </c>
      <c r="C4" s="8">
        <v>649</v>
      </c>
      <c r="D4" s="8">
        <v>690</v>
      </c>
      <c r="E4" s="8">
        <v>744</v>
      </c>
      <c r="F4" s="8">
        <v>793</v>
      </c>
      <c r="G4" s="8">
        <v>800</v>
      </c>
      <c r="H4" s="8">
        <v>806</v>
      </c>
      <c r="I4" s="8">
        <v>806</v>
      </c>
      <c r="J4" s="8">
        <v>813</v>
      </c>
      <c r="K4" s="8">
        <v>802</v>
      </c>
      <c r="L4" s="8">
        <v>793</v>
      </c>
      <c r="M4" s="8">
        <v>812</v>
      </c>
      <c r="N4" s="8">
        <v>838</v>
      </c>
      <c r="O4" s="8">
        <v>835</v>
      </c>
      <c r="P4" s="8">
        <v>823</v>
      </c>
      <c r="Q4" s="8">
        <v>825</v>
      </c>
      <c r="R4" s="50">
        <f>(Q4/P4)-1</f>
        <v>2.430133657351119E-3</v>
      </c>
      <c r="S4" s="50">
        <f t="shared" ref="S4:S43" si="0">(Q4/L4)-1</f>
        <v>4.035308953341743E-2</v>
      </c>
      <c r="T4" s="49" t="s">
        <v>338</v>
      </c>
      <c r="U4" s="50"/>
    </row>
    <row r="5" spans="1:21" ht="15" customHeight="1" x14ac:dyDescent="0.2">
      <c r="A5" s="6" t="s">
        <v>65</v>
      </c>
      <c r="B5" s="8">
        <v>482</v>
      </c>
      <c r="C5" s="8">
        <v>523</v>
      </c>
      <c r="D5" s="8">
        <v>593</v>
      </c>
      <c r="E5" s="8">
        <v>649</v>
      </c>
      <c r="F5" s="8">
        <v>689</v>
      </c>
      <c r="G5" s="8">
        <v>717</v>
      </c>
      <c r="H5" s="8">
        <v>711</v>
      </c>
      <c r="I5" s="8">
        <v>711</v>
      </c>
      <c r="J5" s="8">
        <v>715</v>
      </c>
      <c r="K5" s="8">
        <v>771</v>
      </c>
      <c r="L5" s="8">
        <v>764</v>
      </c>
      <c r="M5" s="8">
        <v>765</v>
      </c>
      <c r="N5" s="8">
        <v>787</v>
      </c>
      <c r="O5" s="8">
        <v>779</v>
      </c>
      <c r="P5" s="8">
        <v>764</v>
      </c>
      <c r="Q5" s="8">
        <v>766</v>
      </c>
      <c r="R5" s="50">
        <f t="shared" ref="R5:R42" si="1">(Q5/P5)-1</f>
        <v>2.6178010471205049E-3</v>
      </c>
      <c r="S5" s="50">
        <f t="shared" si="0"/>
        <v>2.6178010471205049E-3</v>
      </c>
      <c r="T5" s="49" t="s">
        <v>338</v>
      </c>
      <c r="U5" s="50"/>
    </row>
    <row r="6" spans="1:21" ht="15" customHeight="1" x14ac:dyDescent="0.2">
      <c r="A6" s="6" t="s">
        <v>0</v>
      </c>
      <c r="B6" s="8">
        <v>7531</v>
      </c>
      <c r="C6" s="8">
        <v>7865</v>
      </c>
      <c r="D6" s="8">
        <v>8377</v>
      </c>
      <c r="E6" s="8">
        <v>8904</v>
      </c>
      <c r="F6" s="8">
        <v>9563</v>
      </c>
      <c r="G6" s="8">
        <v>10034</v>
      </c>
      <c r="H6" s="8">
        <v>10542</v>
      </c>
      <c r="I6" s="8">
        <v>10952</v>
      </c>
      <c r="J6" s="8">
        <v>11268</v>
      </c>
      <c r="K6" s="8">
        <v>11538</v>
      </c>
      <c r="L6" s="8">
        <v>11806</v>
      </c>
      <c r="M6" s="8">
        <v>12151</v>
      </c>
      <c r="N6" s="8">
        <v>12842</v>
      </c>
      <c r="O6" s="8">
        <v>13096</v>
      </c>
      <c r="P6" s="8">
        <v>13312</v>
      </c>
      <c r="Q6" s="8">
        <v>13357</v>
      </c>
      <c r="R6" s="50">
        <f t="shared" si="1"/>
        <v>3.3804086538462563E-3</v>
      </c>
      <c r="S6" s="50">
        <f t="shared" si="0"/>
        <v>0.13137387768931053</v>
      </c>
      <c r="T6" s="49" t="s">
        <v>338</v>
      </c>
      <c r="U6" s="50"/>
    </row>
    <row r="7" spans="1:21" ht="15" customHeight="1" x14ac:dyDescent="0.2">
      <c r="A7" s="6" t="s">
        <v>66</v>
      </c>
      <c r="B7" s="8">
        <v>7414</v>
      </c>
      <c r="C7" s="8">
        <v>7958</v>
      </c>
      <c r="D7" s="8">
        <v>8675</v>
      </c>
      <c r="E7" s="8">
        <v>9314</v>
      </c>
      <c r="F7" s="8">
        <v>9729</v>
      </c>
      <c r="G7" s="8">
        <v>10065</v>
      </c>
      <c r="H7" s="8">
        <v>10448</v>
      </c>
      <c r="I7" s="8">
        <v>10934</v>
      </c>
      <c r="J7" s="8">
        <v>11655</v>
      </c>
      <c r="K7" s="8">
        <v>12191</v>
      </c>
      <c r="L7" s="8">
        <v>12650</v>
      </c>
      <c r="M7" s="8">
        <v>13004</v>
      </c>
      <c r="N7" s="8">
        <v>12897</v>
      </c>
      <c r="O7" s="8">
        <v>13011</v>
      </c>
      <c r="P7" s="8">
        <v>13436</v>
      </c>
      <c r="Q7" s="8">
        <v>13120</v>
      </c>
      <c r="R7" s="50">
        <f t="shared" si="1"/>
        <v>-2.3518904435844035E-2</v>
      </c>
      <c r="S7" s="50">
        <f t="shared" si="0"/>
        <v>3.7154150197628466E-2</v>
      </c>
      <c r="T7" s="49" t="s">
        <v>339</v>
      </c>
      <c r="U7" s="50"/>
    </row>
    <row r="8" spans="1:21" ht="15" customHeight="1" x14ac:dyDescent="0.2">
      <c r="A8" s="6" t="s">
        <v>67</v>
      </c>
      <c r="B8" s="8">
        <v>1993</v>
      </c>
      <c r="C8" s="8">
        <v>2395</v>
      </c>
      <c r="D8" s="8">
        <v>2943</v>
      </c>
      <c r="E8" s="8">
        <v>2964</v>
      </c>
      <c r="F8" s="8">
        <v>2604</v>
      </c>
      <c r="G8" s="8">
        <v>2796</v>
      </c>
      <c r="H8" s="8">
        <v>2893</v>
      </c>
      <c r="I8" s="8">
        <v>2984</v>
      </c>
      <c r="J8" s="8">
        <v>3030</v>
      </c>
      <c r="K8" s="8">
        <v>2979</v>
      </c>
      <c r="L8" s="8">
        <v>2934</v>
      </c>
      <c r="M8" s="8">
        <v>2994</v>
      </c>
      <c r="N8" s="8">
        <v>3065</v>
      </c>
      <c r="O8" s="8">
        <v>2903</v>
      </c>
      <c r="P8" s="8">
        <v>2845</v>
      </c>
      <c r="Q8" s="8">
        <v>2877</v>
      </c>
      <c r="R8" s="50">
        <f t="shared" si="1"/>
        <v>1.1247803163444647E-2</v>
      </c>
      <c r="S8" s="50">
        <f t="shared" si="0"/>
        <v>-1.9427402862985721E-2</v>
      </c>
      <c r="T8" s="49" t="s">
        <v>338</v>
      </c>
      <c r="U8" s="50"/>
    </row>
    <row r="9" spans="1:21" ht="15" customHeight="1" x14ac:dyDescent="0.2">
      <c r="A9" s="6" t="s">
        <v>68</v>
      </c>
      <c r="B9" s="8">
        <v>1825</v>
      </c>
      <c r="C9" s="8">
        <v>1930</v>
      </c>
      <c r="D9" s="8">
        <v>2102</v>
      </c>
      <c r="E9" s="8">
        <v>2309</v>
      </c>
      <c r="F9" s="8">
        <v>2469</v>
      </c>
      <c r="G9" s="8">
        <v>2612</v>
      </c>
      <c r="H9" s="8">
        <v>2794</v>
      </c>
      <c r="I9" s="8">
        <v>2962</v>
      </c>
      <c r="J9" s="8">
        <v>3047</v>
      </c>
      <c r="K9" s="8">
        <v>3133</v>
      </c>
      <c r="L9" s="8">
        <v>3148</v>
      </c>
      <c r="M9" s="8">
        <v>3265</v>
      </c>
      <c r="N9" s="8">
        <v>3473</v>
      </c>
      <c r="O9" s="8">
        <v>3439</v>
      </c>
      <c r="P9" s="8">
        <v>3500</v>
      </c>
      <c r="Q9" s="8">
        <v>3514</v>
      </c>
      <c r="R9" s="50">
        <f t="shared" si="1"/>
        <v>4.0000000000000036E-3</v>
      </c>
      <c r="S9" s="50">
        <f t="shared" si="0"/>
        <v>0.11626429479034317</v>
      </c>
      <c r="T9" s="49" t="s">
        <v>338</v>
      </c>
      <c r="U9" s="50"/>
    </row>
    <row r="10" spans="1:21" ht="15" customHeight="1" x14ac:dyDescent="0.2">
      <c r="A10" s="6" t="s">
        <v>69</v>
      </c>
      <c r="B10" s="8">
        <v>5791</v>
      </c>
      <c r="C10" s="8">
        <v>6004</v>
      </c>
      <c r="D10" s="8">
        <v>6228</v>
      </c>
      <c r="E10" s="8">
        <v>6562</v>
      </c>
      <c r="F10" s="8">
        <v>6937</v>
      </c>
      <c r="G10" s="8">
        <v>7161</v>
      </c>
      <c r="H10" s="8">
        <v>7464</v>
      </c>
      <c r="I10" s="8">
        <v>7720</v>
      </c>
      <c r="J10" s="8">
        <v>8053</v>
      </c>
      <c r="K10" s="8">
        <v>8207</v>
      </c>
      <c r="L10" s="8">
        <v>8400</v>
      </c>
      <c r="M10" s="8">
        <v>8530</v>
      </c>
      <c r="N10" s="8">
        <v>8409</v>
      </c>
      <c r="O10" s="8">
        <v>8090</v>
      </c>
      <c r="P10" s="8">
        <v>8116</v>
      </c>
      <c r="Q10" s="8">
        <v>7916</v>
      </c>
      <c r="R10" s="50">
        <f t="shared" si="1"/>
        <v>-2.4642681123706267E-2</v>
      </c>
      <c r="S10" s="50">
        <f t="shared" si="0"/>
        <v>-5.761904761904757E-2</v>
      </c>
      <c r="T10" s="49" t="s">
        <v>339</v>
      </c>
      <c r="U10" s="50"/>
    </row>
    <row r="11" spans="1:21" ht="15" customHeight="1" x14ac:dyDescent="0.2">
      <c r="A11" s="6" t="s">
        <v>70</v>
      </c>
      <c r="B11" s="8">
        <v>875</v>
      </c>
      <c r="C11" s="8">
        <v>911</v>
      </c>
      <c r="D11" s="8">
        <v>968</v>
      </c>
      <c r="E11" s="8">
        <v>1039</v>
      </c>
      <c r="F11" s="8">
        <v>1047</v>
      </c>
      <c r="G11" s="8">
        <v>1071</v>
      </c>
      <c r="H11" s="8">
        <v>1081</v>
      </c>
      <c r="I11" s="8">
        <v>1100</v>
      </c>
      <c r="J11" s="8">
        <v>1117</v>
      </c>
      <c r="K11" s="8">
        <v>1076</v>
      </c>
      <c r="L11" s="8">
        <v>1064</v>
      </c>
      <c r="M11" s="8">
        <v>1089</v>
      </c>
      <c r="N11" s="8">
        <v>1118</v>
      </c>
      <c r="O11" s="8">
        <v>1148</v>
      </c>
      <c r="P11" s="8">
        <v>1159</v>
      </c>
      <c r="Q11" s="8">
        <v>1125</v>
      </c>
      <c r="R11" s="50">
        <f t="shared" si="1"/>
        <v>-2.9335634167385716E-2</v>
      </c>
      <c r="S11" s="50">
        <f t="shared" si="0"/>
        <v>5.7330827067669121E-2</v>
      </c>
      <c r="T11" s="49" t="s">
        <v>338</v>
      </c>
      <c r="U11" s="50"/>
    </row>
    <row r="12" spans="1:21" ht="15" customHeight="1" x14ac:dyDescent="0.2">
      <c r="A12" s="6" t="s">
        <v>71</v>
      </c>
      <c r="B12" s="8">
        <v>14846</v>
      </c>
      <c r="C12" s="8">
        <v>15304</v>
      </c>
      <c r="D12" s="8">
        <v>15764</v>
      </c>
      <c r="E12" s="8">
        <v>16532</v>
      </c>
      <c r="F12" s="8">
        <v>17112</v>
      </c>
      <c r="G12" s="8">
        <v>17514</v>
      </c>
      <c r="H12" s="8">
        <v>18208</v>
      </c>
      <c r="I12" s="8">
        <v>19148</v>
      </c>
      <c r="J12" s="8">
        <v>19768</v>
      </c>
      <c r="K12" s="8">
        <v>20134</v>
      </c>
      <c r="L12" s="8">
        <v>20467</v>
      </c>
      <c r="M12" s="8">
        <v>20463</v>
      </c>
      <c r="N12" s="8">
        <v>19290</v>
      </c>
      <c r="O12" s="8">
        <v>19208</v>
      </c>
      <c r="P12" s="8">
        <v>20000</v>
      </c>
      <c r="Q12" s="8">
        <v>19187</v>
      </c>
      <c r="R12" s="50">
        <f t="shared" si="1"/>
        <v>-4.0649999999999964E-2</v>
      </c>
      <c r="S12" s="50">
        <f t="shared" si="0"/>
        <v>-6.2539698050520398E-2</v>
      </c>
      <c r="T12" s="49" t="s">
        <v>339</v>
      </c>
      <c r="U12" s="50"/>
    </row>
    <row r="13" spans="1:21" ht="15" customHeight="1" x14ac:dyDescent="0.2">
      <c r="A13" s="6" t="s">
        <v>72</v>
      </c>
      <c r="B13" s="8">
        <v>9490</v>
      </c>
      <c r="C13" s="8">
        <v>10332</v>
      </c>
      <c r="D13" s="8">
        <v>11423</v>
      </c>
      <c r="E13" s="8">
        <v>12435</v>
      </c>
      <c r="F13" s="8">
        <v>13320</v>
      </c>
      <c r="G13" s="8">
        <v>13891</v>
      </c>
      <c r="H13" s="8">
        <v>14433</v>
      </c>
      <c r="I13" s="8">
        <v>14851</v>
      </c>
      <c r="J13" s="8">
        <v>15444</v>
      </c>
      <c r="K13" s="8">
        <v>15969</v>
      </c>
      <c r="L13" s="8">
        <v>16336</v>
      </c>
      <c r="M13" s="8">
        <v>16718</v>
      </c>
      <c r="N13" s="8">
        <v>16467</v>
      </c>
      <c r="O13" s="8">
        <v>16341</v>
      </c>
      <c r="P13" s="8">
        <v>16939</v>
      </c>
      <c r="Q13" s="8">
        <v>16488</v>
      </c>
      <c r="R13" s="50">
        <f t="shared" si="1"/>
        <v>-2.6624948344058041E-2</v>
      </c>
      <c r="S13" s="50">
        <f t="shared" si="0"/>
        <v>9.3046033300685504E-3</v>
      </c>
      <c r="T13" s="49" t="s">
        <v>339</v>
      </c>
      <c r="U13" s="50"/>
    </row>
    <row r="14" spans="1:21" ht="15" customHeight="1" x14ac:dyDescent="0.2">
      <c r="A14" s="6" t="s">
        <v>73</v>
      </c>
      <c r="B14" s="8">
        <v>117</v>
      </c>
      <c r="C14" s="8">
        <v>109</v>
      </c>
      <c r="D14" s="8">
        <v>126</v>
      </c>
      <c r="E14" s="8">
        <v>143</v>
      </c>
      <c r="F14" s="8">
        <v>155</v>
      </c>
      <c r="G14" s="8">
        <v>155</v>
      </c>
      <c r="H14" s="8">
        <v>156</v>
      </c>
      <c r="I14" s="8">
        <v>157</v>
      </c>
      <c r="J14" s="8">
        <v>182</v>
      </c>
      <c r="K14" s="8">
        <v>194</v>
      </c>
      <c r="L14" s="8">
        <v>194</v>
      </c>
      <c r="M14" s="8">
        <v>188</v>
      </c>
      <c r="N14" s="8">
        <v>211</v>
      </c>
      <c r="O14" s="8">
        <v>204</v>
      </c>
      <c r="P14" s="8">
        <v>195</v>
      </c>
      <c r="Q14" s="8">
        <v>194</v>
      </c>
      <c r="R14" s="50">
        <f t="shared" si="1"/>
        <v>-5.12820512820511E-3</v>
      </c>
      <c r="S14" s="50">
        <f t="shared" si="0"/>
        <v>0</v>
      </c>
      <c r="T14" s="49" t="s">
        <v>338</v>
      </c>
      <c r="U14" s="50"/>
    </row>
    <row r="15" spans="1:21" ht="15" customHeight="1" x14ac:dyDescent="0.2">
      <c r="A15" s="6" t="s">
        <v>74</v>
      </c>
      <c r="B15" s="8">
        <v>2033</v>
      </c>
      <c r="C15" s="8">
        <v>2106</v>
      </c>
      <c r="D15" s="8">
        <v>2151</v>
      </c>
      <c r="E15" s="8">
        <v>2191</v>
      </c>
      <c r="F15" s="8">
        <v>2236</v>
      </c>
      <c r="G15" s="8">
        <v>2229</v>
      </c>
      <c r="H15" s="8">
        <v>2244</v>
      </c>
      <c r="I15" s="8">
        <v>2256</v>
      </c>
      <c r="J15" s="8">
        <v>2282</v>
      </c>
      <c r="K15" s="8">
        <v>2261</v>
      </c>
      <c r="L15" s="8">
        <v>2227</v>
      </c>
      <c r="M15" s="8">
        <v>2280</v>
      </c>
      <c r="N15" s="8">
        <v>2336</v>
      </c>
      <c r="O15" s="8">
        <v>2252</v>
      </c>
      <c r="P15" s="8">
        <v>2124</v>
      </c>
      <c r="Q15" s="8">
        <v>2055</v>
      </c>
      <c r="R15" s="50">
        <f t="shared" si="1"/>
        <v>-3.248587570621464E-2</v>
      </c>
      <c r="S15" s="50">
        <f t="shared" si="0"/>
        <v>-7.7233947013920057E-2</v>
      </c>
      <c r="T15" s="49" t="s">
        <v>338</v>
      </c>
      <c r="U15" s="50"/>
    </row>
    <row r="16" spans="1:21" ht="15" customHeight="1" x14ac:dyDescent="0.2">
      <c r="A16" s="6" t="s">
        <v>75</v>
      </c>
      <c r="B16" s="8">
        <v>3348</v>
      </c>
      <c r="C16" s="8">
        <v>3809</v>
      </c>
      <c r="D16" s="8">
        <v>4264</v>
      </c>
      <c r="E16" s="8">
        <v>4894</v>
      </c>
      <c r="F16" s="8">
        <v>5575</v>
      </c>
      <c r="G16" s="8">
        <v>5960</v>
      </c>
      <c r="H16" s="8">
        <v>6291</v>
      </c>
      <c r="I16" s="8">
        <v>6640</v>
      </c>
      <c r="J16" s="8">
        <v>6941</v>
      </c>
      <c r="K16" s="8">
        <v>7482</v>
      </c>
      <c r="L16" s="8">
        <v>8049</v>
      </c>
      <c r="M16" s="8">
        <v>8597</v>
      </c>
      <c r="N16" s="8">
        <v>9013</v>
      </c>
      <c r="O16" s="8">
        <v>9000</v>
      </c>
      <c r="P16" s="8">
        <v>9074</v>
      </c>
      <c r="Q16" s="8">
        <v>8832</v>
      </c>
      <c r="R16" s="50">
        <f t="shared" si="1"/>
        <v>-2.6669605466167035E-2</v>
      </c>
      <c r="S16" s="50">
        <f t="shared" si="0"/>
        <v>9.7279165113678623E-2</v>
      </c>
      <c r="T16" s="49" t="s">
        <v>339</v>
      </c>
      <c r="U16" s="50"/>
    </row>
    <row r="17" spans="1:21" ht="15" customHeight="1" x14ac:dyDescent="0.2">
      <c r="A17" s="6" t="s">
        <v>76</v>
      </c>
      <c r="B17" s="8">
        <v>10628</v>
      </c>
      <c r="C17" s="8">
        <v>11237</v>
      </c>
      <c r="D17" s="8">
        <v>12266</v>
      </c>
      <c r="E17" s="8">
        <v>13244</v>
      </c>
      <c r="F17" s="8">
        <v>14078</v>
      </c>
      <c r="G17" s="8">
        <v>14947</v>
      </c>
      <c r="H17" s="8">
        <v>15992</v>
      </c>
      <c r="I17" s="8">
        <v>17057</v>
      </c>
      <c r="J17" s="8">
        <v>18389</v>
      </c>
      <c r="K17" s="8">
        <v>19916</v>
      </c>
      <c r="L17" s="8">
        <v>21530</v>
      </c>
      <c r="M17" s="8">
        <v>22947</v>
      </c>
      <c r="N17" s="8">
        <v>24041</v>
      </c>
      <c r="O17" s="8">
        <v>24342</v>
      </c>
      <c r="P17" s="8">
        <v>25329</v>
      </c>
      <c r="Q17" s="8">
        <v>25466</v>
      </c>
      <c r="R17" s="50">
        <f t="shared" si="1"/>
        <v>5.4088199297248618E-3</v>
      </c>
      <c r="S17" s="50">
        <f t="shared" si="0"/>
        <v>0.1828146771946122</v>
      </c>
      <c r="T17" s="49" t="s">
        <v>339</v>
      </c>
      <c r="U17" s="50"/>
    </row>
    <row r="18" spans="1:21" ht="15" customHeight="1" x14ac:dyDescent="0.2">
      <c r="A18" s="6" t="s">
        <v>77</v>
      </c>
      <c r="B18" s="8">
        <v>560</v>
      </c>
      <c r="C18" s="8">
        <v>609</v>
      </c>
      <c r="D18" s="8">
        <v>648</v>
      </c>
      <c r="E18" s="8">
        <v>695</v>
      </c>
      <c r="F18" s="8">
        <v>746</v>
      </c>
      <c r="G18" s="8">
        <v>744</v>
      </c>
      <c r="H18" s="8">
        <v>774</v>
      </c>
      <c r="I18" s="8">
        <v>796</v>
      </c>
      <c r="J18" s="8">
        <v>824</v>
      </c>
      <c r="K18" s="8">
        <v>833</v>
      </c>
      <c r="L18" s="8">
        <v>810</v>
      </c>
      <c r="M18" s="8">
        <v>828</v>
      </c>
      <c r="N18" s="8">
        <v>852</v>
      </c>
      <c r="O18" s="8">
        <v>835</v>
      </c>
      <c r="P18" s="8">
        <v>822</v>
      </c>
      <c r="Q18" s="8">
        <v>799</v>
      </c>
      <c r="R18" s="50">
        <f t="shared" si="1"/>
        <v>-2.7980535279805374E-2</v>
      </c>
      <c r="S18" s="50">
        <f t="shared" si="0"/>
        <v>-1.3580246913580285E-2</v>
      </c>
      <c r="T18" s="49" t="s">
        <v>338</v>
      </c>
      <c r="U18" s="50"/>
    </row>
    <row r="19" spans="1:21" ht="15" customHeight="1" x14ac:dyDescent="0.2">
      <c r="A19" s="6" t="s">
        <v>78</v>
      </c>
      <c r="B19" s="8">
        <v>995</v>
      </c>
      <c r="C19" s="8">
        <v>1066</v>
      </c>
      <c r="D19" s="8">
        <v>1103</v>
      </c>
      <c r="E19" s="8">
        <v>1121</v>
      </c>
      <c r="F19" s="8">
        <v>1194</v>
      </c>
      <c r="G19" s="8">
        <v>1211</v>
      </c>
      <c r="H19" s="8">
        <v>1253</v>
      </c>
      <c r="I19" s="8">
        <v>1292</v>
      </c>
      <c r="J19" s="8">
        <v>1323</v>
      </c>
      <c r="K19" s="8">
        <v>1352</v>
      </c>
      <c r="L19" s="8">
        <v>1374</v>
      </c>
      <c r="M19" s="8">
        <v>1417</v>
      </c>
      <c r="N19" s="8">
        <v>1440</v>
      </c>
      <c r="O19" s="8">
        <v>1394</v>
      </c>
      <c r="P19" s="8">
        <v>1376</v>
      </c>
      <c r="Q19" s="8">
        <v>1381</v>
      </c>
      <c r="R19" s="50">
        <f t="shared" si="1"/>
        <v>3.6337209302326201E-3</v>
      </c>
      <c r="S19" s="50">
        <f t="shared" si="0"/>
        <v>5.0946142649199722E-3</v>
      </c>
      <c r="T19" s="49" t="s">
        <v>338</v>
      </c>
      <c r="U19" s="50"/>
    </row>
    <row r="20" spans="1:21" ht="15" customHeight="1" x14ac:dyDescent="0.2">
      <c r="A20" s="6" t="s">
        <v>79</v>
      </c>
      <c r="B20" s="8">
        <v>579</v>
      </c>
      <c r="C20" s="8">
        <v>633</v>
      </c>
      <c r="D20" s="8">
        <v>648</v>
      </c>
      <c r="E20" s="8">
        <v>667</v>
      </c>
      <c r="F20" s="8">
        <v>679</v>
      </c>
      <c r="G20" s="8">
        <v>673</v>
      </c>
      <c r="H20" s="8">
        <v>667</v>
      </c>
      <c r="I20" s="8">
        <v>691</v>
      </c>
      <c r="J20" s="8">
        <v>735</v>
      </c>
      <c r="K20" s="8">
        <v>721</v>
      </c>
      <c r="L20" s="8">
        <v>711</v>
      </c>
      <c r="M20" s="8">
        <v>729</v>
      </c>
      <c r="N20" s="8">
        <v>732</v>
      </c>
      <c r="O20" s="8">
        <v>713</v>
      </c>
      <c r="P20" s="8">
        <v>698</v>
      </c>
      <c r="Q20" s="8">
        <v>661</v>
      </c>
      <c r="R20" s="50">
        <f t="shared" si="1"/>
        <v>-5.3008595988538687E-2</v>
      </c>
      <c r="S20" s="50">
        <f t="shared" si="0"/>
        <v>-7.0323488045006988E-2</v>
      </c>
      <c r="T20" s="49" t="s">
        <v>338</v>
      </c>
      <c r="U20" s="50"/>
    </row>
    <row r="21" spans="1:21" ht="15" customHeight="1" x14ac:dyDescent="0.2">
      <c r="A21" s="6" t="s">
        <v>80</v>
      </c>
      <c r="B21" s="8">
        <v>14175</v>
      </c>
      <c r="C21" s="8">
        <v>14276</v>
      </c>
      <c r="D21" s="8">
        <v>14742</v>
      </c>
      <c r="E21" s="8">
        <v>15603</v>
      </c>
      <c r="F21" s="8">
        <v>16371</v>
      </c>
      <c r="G21" s="8">
        <v>16968</v>
      </c>
      <c r="H21" s="8">
        <v>17469</v>
      </c>
      <c r="I21" s="8">
        <v>18232</v>
      </c>
      <c r="J21" s="8">
        <v>19036</v>
      </c>
      <c r="K21" s="8">
        <v>19723</v>
      </c>
      <c r="L21" s="8">
        <v>20165</v>
      </c>
      <c r="M21" s="8">
        <v>20485</v>
      </c>
      <c r="N21" s="8">
        <v>20078</v>
      </c>
      <c r="O21" s="8">
        <v>19838</v>
      </c>
      <c r="P21" s="8">
        <v>20678</v>
      </c>
      <c r="Q21" s="8">
        <v>19904</v>
      </c>
      <c r="R21" s="50">
        <f t="shared" si="1"/>
        <v>-3.743108617854729E-2</v>
      </c>
      <c r="S21" s="50">
        <f t="shared" si="0"/>
        <v>-1.2943218447805549E-2</v>
      </c>
      <c r="T21" s="49" t="s">
        <v>339</v>
      </c>
      <c r="U21" s="50"/>
    </row>
    <row r="22" spans="1:21" ht="15" customHeight="1" x14ac:dyDescent="0.2">
      <c r="A22" s="6" t="s">
        <v>81</v>
      </c>
      <c r="B22" s="8">
        <v>2303</v>
      </c>
      <c r="C22" s="8">
        <v>2392</v>
      </c>
      <c r="D22" s="8">
        <v>2469</v>
      </c>
      <c r="E22" s="8">
        <v>2587</v>
      </c>
      <c r="F22" s="8">
        <v>2696</v>
      </c>
      <c r="G22" s="8">
        <v>2877</v>
      </c>
      <c r="H22" s="8">
        <v>3012</v>
      </c>
      <c r="I22" s="8">
        <v>3004</v>
      </c>
      <c r="J22" s="8">
        <v>3036</v>
      </c>
      <c r="K22" s="8">
        <v>3109</v>
      </c>
      <c r="L22" s="8">
        <v>3066</v>
      </c>
      <c r="M22" s="8">
        <v>3087</v>
      </c>
      <c r="N22" s="8">
        <v>3141</v>
      </c>
      <c r="O22" s="8">
        <v>2998</v>
      </c>
      <c r="P22" s="8">
        <v>3005</v>
      </c>
      <c r="Q22" s="8">
        <v>2932</v>
      </c>
      <c r="R22" s="50">
        <f t="shared" si="1"/>
        <v>-2.4292845257903539E-2</v>
      </c>
      <c r="S22" s="50">
        <f t="shared" si="0"/>
        <v>-4.3705153294194443E-2</v>
      </c>
      <c r="T22" s="49" t="s">
        <v>338</v>
      </c>
      <c r="U22" s="50"/>
    </row>
    <row r="23" spans="1:21" ht="15" customHeight="1" x14ac:dyDescent="0.2">
      <c r="A23" s="6" t="s">
        <v>10</v>
      </c>
      <c r="B23" s="8">
        <v>10333</v>
      </c>
      <c r="C23" s="8">
        <v>10809</v>
      </c>
      <c r="D23" s="8">
        <v>11219</v>
      </c>
      <c r="E23" s="8">
        <v>11899</v>
      </c>
      <c r="F23" s="8">
        <v>12381</v>
      </c>
      <c r="G23" s="8">
        <v>12944</v>
      </c>
      <c r="H23" s="8">
        <v>13307</v>
      </c>
      <c r="I23" s="8">
        <v>13540</v>
      </c>
      <c r="J23" s="8">
        <v>13773</v>
      </c>
      <c r="K23" s="8">
        <v>14007</v>
      </c>
      <c r="L23" s="8">
        <v>14150</v>
      </c>
      <c r="M23" s="8">
        <v>14329</v>
      </c>
      <c r="N23" s="8">
        <v>14458</v>
      </c>
      <c r="O23" s="8">
        <v>14091</v>
      </c>
      <c r="P23" s="8">
        <v>13966</v>
      </c>
      <c r="Q23" s="8">
        <v>13344</v>
      </c>
      <c r="R23" s="50">
        <f t="shared" si="1"/>
        <v>-4.4536732063582996E-2</v>
      </c>
      <c r="S23" s="50">
        <f t="shared" si="0"/>
        <v>-5.6961130742049448E-2</v>
      </c>
      <c r="T23" s="49" t="s">
        <v>339</v>
      </c>
      <c r="U23" s="50"/>
    </row>
    <row r="24" spans="1:21" ht="15" customHeight="1" x14ac:dyDescent="0.2">
      <c r="A24" s="6" t="s">
        <v>82</v>
      </c>
      <c r="B24" s="8">
        <v>436</v>
      </c>
      <c r="C24" s="8">
        <v>448</v>
      </c>
      <c r="D24" s="8">
        <v>480</v>
      </c>
      <c r="E24" s="8">
        <v>516</v>
      </c>
      <c r="F24" s="8">
        <v>554</v>
      </c>
      <c r="G24" s="8">
        <v>536</v>
      </c>
      <c r="H24" s="8">
        <v>518</v>
      </c>
      <c r="I24" s="8">
        <v>535</v>
      </c>
      <c r="J24" s="8">
        <v>529</v>
      </c>
      <c r="K24" s="8">
        <v>528</v>
      </c>
      <c r="L24" s="8">
        <v>515</v>
      </c>
      <c r="M24" s="8">
        <v>519</v>
      </c>
      <c r="N24" s="8">
        <v>500</v>
      </c>
      <c r="O24" s="8">
        <v>483</v>
      </c>
      <c r="P24" s="8">
        <v>478</v>
      </c>
      <c r="Q24" s="8">
        <v>443</v>
      </c>
      <c r="R24" s="50">
        <f>(Q24/P24)-1</f>
        <v>-7.3221757322175729E-2</v>
      </c>
      <c r="S24" s="50">
        <f>(Q24/L24)-1</f>
        <v>-0.13980582524271845</v>
      </c>
      <c r="T24" s="49" t="s">
        <v>338</v>
      </c>
      <c r="U24" s="50"/>
    </row>
    <row r="25" spans="1:21" ht="15" customHeight="1" x14ac:dyDescent="0.2">
      <c r="A25" s="6" t="s">
        <v>83</v>
      </c>
      <c r="B25" s="8">
        <v>15245</v>
      </c>
      <c r="C25" s="8">
        <v>16086</v>
      </c>
      <c r="D25" s="8">
        <v>16917</v>
      </c>
      <c r="E25" s="8">
        <v>17618</v>
      </c>
      <c r="F25" s="8">
        <v>18502</v>
      </c>
      <c r="G25" s="8">
        <v>19050</v>
      </c>
      <c r="H25" s="8">
        <v>19574</v>
      </c>
      <c r="I25" s="8">
        <v>20258</v>
      </c>
      <c r="J25" s="8">
        <v>21304</v>
      </c>
      <c r="K25" s="8">
        <v>22017</v>
      </c>
      <c r="L25" s="8">
        <v>22839</v>
      </c>
      <c r="M25" s="8">
        <v>23342</v>
      </c>
      <c r="N25" s="8">
        <v>22302</v>
      </c>
      <c r="O25" s="8">
        <v>22562</v>
      </c>
      <c r="P25" s="8">
        <v>23919</v>
      </c>
      <c r="Q25" s="8">
        <v>23164</v>
      </c>
      <c r="R25" s="50">
        <f t="shared" si="1"/>
        <v>-3.1564864751870925E-2</v>
      </c>
      <c r="S25" s="50">
        <f t="shared" si="0"/>
        <v>1.423004509829684E-2</v>
      </c>
      <c r="T25" s="49" t="s">
        <v>339</v>
      </c>
      <c r="U25" s="50"/>
    </row>
    <row r="26" spans="1:21" ht="15" customHeight="1" x14ac:dyDescent="0.2">
      <c r="A26" s="6" t="s">
        <v>84</v>
      </c>
      <c r="B26" s="8">
        <v>931</v>
      </c>
      <c r="C26" s="8">
        <v>985</v>
      </c>
      <c r="D26" s="8">
        <v>1072</v>
      </c>
      <c r="E26" s="8">
        <v>1135</v>
      </c>
      <c r="F26" s="8">
        <v>1156</v>
      </c>
      <c r="G26" s="8">
        <v>1217</v>
      </c>
      <c r="H26" s="8">
        <v>1240</v>
      </c>
      <c r="I26" s="8">
        <v>1230</v>
      </c>
      <c r="J26" s="8">
        <v>1258</v>
      </c>
      <c r="K26" s="8">
        <v>1205</v>
      </c>
      <c r="L26" s="8">
        <v>1136</v>
      </c>
      <c r="M26" s="8">
        <v>1092</v>
      </c>
      <c r="N26" s="8">
        <v>1094</v>
      </c>
      <c r="O26" s="8">
        <v>1064</v>
      </c>
      <c r="P26" s="8">
        <v>1083</v>
      </c>
      <c r="Q26" s="8">
        <v>1070</v>
      </c>
      <c r="R26" s="50">
        <f t="shared" si="1"/>
        <v>-1.2003693444136654E-2</v>
      </c>
      <c r="S26" s="50">
        <f t="shared" si="0"/>
        <v>-5.8098591549295753E-2</v>
      </c>
      <c r="T26" s="49" t="s">
        <v>338</v>
      </c>
      <c r="U26" s="50"/>
    </row>
    <row r="27" spans="1:21" ht="15" customHeight="1" x14ac:dyDescent="0.2">
      <c r="A27" s="6" t="s">
        <v>85</v>
      </c>
      <c r="B27" s="8">
        <v>289</v>
      </c>
      <c r="C27" s="8">
        <v>287</v>
      </c>
      <c r="D27" s="8">
        <v>302</v>
      </c>
      <c r="E27" s="8">
        <v>318</v>
      </c>
      <c r="F27" s="8">
        <v>338</v>
      </c>
      <c r="G27" s="8">
        <v>383</v>
      </c>
      <c r="H27" s="8">
        <v>385</v>
      </c>
      <c r="I27" s="8">
        <v>422</v>
      </c>
      <c r="J27" s="8">
        <v>415</v>
      </c>
      <c r="K27" s="8">
        <v>411</v>
      </c>
      <c r="L27" s="8">
        <v>399</v>
      </c>
      <c r="M27" s="8">
        <v>432</v>
      </c>
      <c r="N27" s="8">
        <v>489</v>
      </c>
      <c r="O27" s="8">
        <v>496</v>
      </c>
      <c r="P27" s="8">
        <v>533</v>
      </c>
      <c r="Q27" s="8">
        <v>620</v>
      </c>
      <c r="R27" s="50">
        <f t="shared" si="1"/>
        <v>0.16322701688555341</v>
      </c>
      <c r="S27" s="50">
        <f t="shared" si="0"/>
        <v>0.55388471177944854</v>
      </c>
      <c r="T27" s="49" t="s">
        <v>338</v>
      </c>
      <c r="U27" s="50"/>
    </row>
    <row r="28" spans="1:21" ht="15" customHeight="1" x14ac:dyDescent="0.2">
      <c r="A28" s="6" t="s">
        <v>86</v>
      </c>
      <c r="B28" s="8">
        <v>7147</v>
      </c>
      <c r="C28" s="8">
        <v>7370</v>
      </c>
      <c r="D28" s="8">
        <v>7712</v>
      </c>
      <c r="E28" s="8">
        <v>8156</v>
      </c>
      <c r="F28" s="8">
        <v>8721</v>
      </c>
      <c r="G28" s="8">
        <v>9329</v>
      </c>
      <c r="H28" s="8">
        <v>9784</v>
      </c>
      <c r="I28" s="8">
        <v>10176</v>
      </c>
      <c r="J28" s="8">
        <v>10377</v>
      </c>
      <c r="K28" s="8">
        <v>10531</v>
      </c>
      <c r="L28" s="8">
        <v>10525</v>
      </c>
      <c r="M28" s="8">
        <v>10562</v>
      </c>
      <c r="N28" s="8">
        <v>10852</v>
      </c>
      <c r="O28" s="8">
        <v>10632</v>
      </c>
      <c r="P28" s="8">
        <v>10474</v>
      </c>
      <c r="Q28" s="8">
        <v>10189</v>
      </c>
      <c r="R28" s="50">
        <f t="shared" si="1"/>
        <v>-2.7210234867290461E-2</v>
      </c>
      <c r="S28" s="50">
        <f t="shared" si="0"/>
        <v>-3.1923990498812338E-2</v>
      </c>
      <c r="T28" s="49" t="s">
        <v>338</v>
      </c>
      <c r="U28" s="50"/>
    </row>
    <row r="29" spans="1:21" ht="15" customHeight="1" x14ac:dyDescent="0.2">
      <c r="A29" s="6" t="s">
        <v>87</v>
      </c>
      <c r="B29" s="8">
        <v>10679</v>
      </c>
      <c r="C29" s="8">
        <v>11178</v>
      </c>
      <c r="D29" s="8">
        <v>11924</v>
      </c>
      <c r="E29" s="8">
        <v>12754</v>
      </c>
      <c r="F29" s="8">
        <v>13457</v>
      </c>
      <c r="G29" s="8">
        <v>13832</v>
      </c>
      <c r="H29" s="8">
        <v>14407</v>
      </c>
      <c r="I29" s="8">
        <v>15112</v>
      </c>
      <c r="J29" s="8">
        <v>15836</v>
      </c>
      <c r="K29" s="8">
        <v>16268</v>
      </c>
      <c r="L29" s="8">
        <v>16666</v>
      </c>
      <c r="M29" s="8">
        <v>16901</v>
      </c>
      <c r="N29" s="8">
        <v>16783</v>
      </c>
      <c r="O29" s="8">
        <v>16711</v>
      </c>
      <c r="P29" s="8">
        <v>16959</v>
      </c>
      <c r="Q29" s="8">
        <v>16237</v>
      </c>
      <c r="R29" s="50">
        <f t="shared" si="1"/>
        <v>-4.2573264933073895E-2</v>
      </c>
      <c r="S29" s="50">
        <f t="shared" si="0"/>
        <v>-2.5741029641185631E-2</v>
      </c>
      <c r="T29" s="49" t="s">
        <v>339</v>
      </c>
      <c r="U29" s="50"/>
    </row>
    <row r="30" spans="1:21" ht="15" customHeight="1" x14ac:dyDescent="0.2">
      <c r="A30" s="6" t="s">
        <v>88</v>
      </c>
      <c r="B30" s="8">
        <v>14430</v>
      </c>
      <c r="C30" s="8">
        <v>15090</v>
      </c>
      <c r="D30" s="8">
        <v>15991</v>
      </c>
      <c r="E30" s="8">
        <v>17203</v>
      </c>
      <c r="F30" s="8">
        <v>18141</v>
      </c>
      <c r="G30" s="8">
        <v>19192</v>
      </c>
      <c r="H30" s="8">
        <v>20091</v>
      </c>
      <c r="I30" s="8">
        <v>21026</v>
      </c>
      <c r="J30" s="8">
        <v>21900</v>
      </c>
      <c r="K30" s="8">
        <v>22977</v>
      </c>
      <c r="L30" s="8">
        <v>23668</v>
      </c>
      <c r="M30" s="8">
        <v>24438</v>
      </c>
      <c r="N30" s="8">
        <v>25503</v>
      </c>
      <c r="O30" s="8">
        <v>25507</v>
      </c>
      <c r="P30" s="8">
        <v>25776</v>
      </c>
      <c r="Q30" s="8">
        <v>25163</v>
      </c>
      <c r="R30" s="50">
        <f t="shared" si="1"/>
        <v>-2.3781812538795744E-2</v>
      </c>
      <c r="S30" s="50">
        <f t="shared" si="0"/>
        <v>6.3165455467297571E-2</v>
      </c>
      <c r="T30" s="49" t="s">
        <v>338</v>
      </c>
      <c r="U30" s="50"/>
    </row>
    <row r="31" spans="1:21" ht="15" customHeight="1" x14ac:dyDescent="0.2">
      <c r="A31" s="6" t="s">
        <v>89</v>
      </c>
      <c r="B31" s="8">
        <v>4216</v>
      </c>
      <c r="C31" s="8">
        <v>4359</v>
      </c>
      <c r="D31" s="8">
        <v>4439</v>
      </c>
      <c r="E31" s="8">
        <v>4681</v>
      </c>
      <c r="F31" s="8">
        <v>4880</v>
      </c>
      <c r="G31" s="8">
        <v>5106</v>
      </c>
      <c r="H31" s="8">
        <v>5228</v>
      </c>
      <c r="I31" s="8">
        <v>5296</v>
      </c>
      <c r="J31" s="8">
        <v>5402</v>
      </c>
      <c r="K31" s="8">
        <v>5423</v>
      </c>
      <c r="L31" s="8">
        <v>5434</v>
      </c>
      <c r="M31" s="8">
        <v>5458</v>
      </c>
      <c r="N31" s="8">
        <v>5597</v>
      </c>
      <c r="O31" s="8">
        <v>5665</v>
      </c>
      <c r="P31" s="8">
        <v>5622</v>
      </c>
      <c r="Q31" s="8">
        <v>5503</v>
      </c>
      <c r="R31" s="50">
        <f t="shared" si="1"/>
        <v>-2.1166844539309837E-2</v>
      </c>
      <c r="S31" s="50">
        <f t="shared" si="0"/>
        <v>1.2697828487302276E-2</v>
      </c>
      <c r="T31" s="49" t="s">
        <v>338</v>
      </c>
      <c r="U31" s="50"/>
    </row>
    <row r="32" spans="1:21" ht="15" customHeight="1" x14ac:dyDescent="0.2">
      <c r="A32" s="6" t="s">
        <v>90</v>
      </c>
      <c r="B32" s="8">
        <v>687</v>
      </c>
      <c r="C32" s="8">
        <v>682</v>
      </c>
      <c r="D32" s="8">
        <v>702</v>
      </c>
      <c r="E32" s="8">
        <v>746</v>
      </c>
      <c r="F32" s="8">
        <v>755</v>
      </c>
      <c r="G32" s="8">
        <v>773</v>
      </c>
      <c r="H32" s="8">
        <v>808</v>
      </c>
      <c r="I32" s="8">
        <v>816</v>
      </c>
      <c r="J32" s="8">
        <v>813</v>
      </c>
      <c r="K32" s="8">
        <v>819</v>
      </c>
      <c r="L32" s="8">
        <v>790</v>
      </c>
      <c r="M32" s="8">
        <v>788</v>
      </c>
      <c r="N32" s="8">
        <v>826</v>
      </c>
      <c r="O32" s="8">
        <v>734</v>
      </c>
      <c r="P32" s="8">
        <v>739</v>
      </c>
      <c r="Q32" s="8">
        <v>741</v>
      </c>
      <c r="R32" s="50">
        <f t="shared" si="1"/>
        <v>2.7063599458727605E-3</v>
      </c>
      <c r="S32" s="50">
        <f t="shared" si="0"/>
        <v>-6.20253164556962E-2</v>
      </c>
      <c r="T32" s="49" t="s">
        <v>338</v>
      </c>
      <c r="U32" s="50"/>
    </row>
    <row r="33" spans="1:21" ht="15" customHeight="1" x14ac:dyDescent="0.2">
      <c r="A33" s="6" t="s">
        <v>91</v>
      </c>
      <c r="B33" s="8">
        <v>204</v>
      </c>
      <c r="C33" s="8">
        <v>226</v>
      </c>
      <c r="D33" s="8">
        <v>253</v>
      </c>
      <c r="E33" s="8">
        <v>272</v>
      </c>
      <c r="F33" s="8">
        <v>271</v>
      </c>
      <c r="G33" s="8">
        <v>267</v>
      </c>
      <c r="H33" s="8">
        <v>271</v>
      </c>
      <c r="I33" s="8">
        <v>265</v>
      </c>
      <c r="J33" s="8">
        <v>280</v>
      </c>
      <c r="K33" s="8">
        <v>285</v>
      </c>
      <c r="L33" s="8">
        <v>281</v>
      </c>
      <c r="M33" s="8">
        <v>301</v>
      </c>
      <c r="N33" s="8">
        <v>290</v>
      </c>
      <c r="O33" s="8">
        <v>286</v>
      </c>
      <c r="P33" s="8">
        <v>280</v>
      </c>
      <c r="Q33" s="8">
        <v>265</v>
      </c>
      <c r="R33" s="50">
        <f t="shared" si="1"/>
        <v>-5.3571428571428603E-2</v>
      </c>
      <c r="S33" s="50">
        <f t="shared" si="0"/>
        <v>-5.6939501779359469E-2</v>
      </c>
      <c r="T33" s="49" t="s">
        <v>338</v>
      </c>
      <c r="U33" s="50"/>
    </row>
    <row r="34" spans="1:21" ht="15" customHeight="1" x14ac:dyDescent="0.2">
      <c r="A34" s="6" t="s">
        <v>92</v>
      </c>
      <c r="B34" s="8">
        <v>6672</v>
      </c>
      <c r="C34" s="8">
        <v>6693</v>
      </c>
      <c r="D34" s="8">
        <v>6901</v>
      </c>
      <c r="E34" s="8">
        <v>7259</v>
      </c>
      <c r="F34" s="8">
        <v>7591</v>
      </c>
      <c r="G34" s="8">
        <v>7795</v>
      </c>
      <c r="H34" s="8">
        <v>7928</v>
      </c>
      <c r="I34" s="8">
        <v>8102</v>
      </c>
      <c r="J34" s="8">
        <v>8346</v>
      </c>
      <c r="K34" s="8">
        <v>8597</v>
      </c>
      <c r="L34" s="8">
        <v>8825</v>
      </c>
      <c r="M34" s="8">
        <v>8905</v>
      </c>
      <c r="N34" s="8">
        <v>8718</v>
      </c>
      <c r="O34" s="8">
        <v>8457</v>
      </c>
      <c r="P34" s="8">
        <v>8815</v>
      </c>
      <c r="Q34" s="8">
        <v>8564</v>
      </c>
      <c r="R34" s="50">
        <f t="shared" si="1"/>
        <v>-2.847419171866139E-2</v>
      </c>
      <c r="S34" s="50">
        <f t="shared" si="0"/>
        <v>-2.957507082152977E-2</v>
      </c>
      <c r="T34" s="49" t="s">
        <v>339</v>
      </c>
      <c r="U34" s="50"/>
    </row>
    <row r="35" spans="1:21" ht="15" customHeight="1" x14ac:dyDescent="0.2">
      <c r="A35" s="6" t="s">
        <v>1</v>
      </c>
      <c r="B35" s="8">
        <v>1357</v>
      </c>
      <c r="C35" s="8">
        <v>1391</v>
      </c>
      <c r="D35" s="8">
        <v>1433</v>
      </c>
      <c r="E35" s="8">
        <v>1525</v>
      </c>
      <c r="F35" s="8">
        <v>1559</v>
      </c>
      <c r="G35" s="8">
        <v>1587</v>
      </c>
      <c r="H35" s="8">
        <v>1578</v>
      </c>
      <c r="I35" s="8">
        <v>1577</v>
      </c>
      <c r="J35" s="8">
        <v>1646</v>
      </c>
      <c r="K35" s="8">
        <v>1721</v>
      </c>
      <c r="L35" s="8">
        <v>1827</v>
      </c>
      <c r="M35" s="8">
        <v>1782</v>
      </c>
      <c r="N35" s="8">
        <v>1803</v>
      </c>
      <c r="O35" s="8">
        <v>1772</v>
      </c>
      <c r="P35" s="8">
        <v>1739</v>
      </c>
      <c r="Q35" s="8">
        <v>1670</v>
      </c>
      <c r="R35" s="50">
        <f t="shared" si="1"/>
        <v>-3.9677975848188662E-2</v>
      </c>
      <c r="S35" s="50">
        <f t="shared" si="0"/>
        <v>-8.593322386425839E-2</v>
      </c>
      <c r="T35" s="49" t="s">
        <v>338</v>
      </c>
      <c r="U35" s="50"/>
    </row>
    <row r="36" spans="1:21" ht="15" customHeight="1" x14ac:dyDescent="0.2">
      <c r="A36" s="6" t="s">
        <v>93</v>
      </c>
      <c r="B36" s="8">
        <v>6382</v>
      </c>
      <c r="C36" s="8">
        <v>6876</v>
      </c>
      <c r="D36" s="8">
        <v>7642</v>
      </c>
      <c r="E36" s="8">
        <v>8596</v>
      </c>
      <c r="F36" s="8">
        <v>9606</v>
      </c>
      <c r="G36" s="8">
        <v>10558</v>
      </c>
      <c r="H36" s="8">
        <v>11326</v>
      </c>
      <c r="I36" s="8">
        <v>12176</v>
      </c>
      <c r="J36" s="8">
        <v>13385</v>
      </c>
      <c r="K36" s="8">
        <v>14401</v>
      </c>
      <c r="L36" s="8">
        <v>15248</v>
      </c>
      <c r="M36" s="8">
        <v>16337</v>
      </c>
      <c r="N36" s="8">
        <v>17190</v>
      </c>
      <c r="O36" s="8">
        <v>17712</v>
      </c>
      <c r="P36" s="8">
        <v>18235</v>
      </c>
      <c r="Q36" s="8">
        <v>17785</v>
      </c>
      <c r="R36" s="50">
        <f t="shared" si="1"/>
        <v>-2.4677817384151313E-2</v>
      </c>
      <c r="S36" s="50">
        <f t="shared" si="0"/>
        <v>0.16638247639034631</v>
      </c>
      <c r="T36" s="49" t="s">
        <v>339</v>
      </c>
      <c r="U36" s="50"/>
    </row>
    <row r="37" spans="1:21" ht="15" customHeight="1" x14ac:dyDescent="0.2">
      <c r="A37" s="6" t="s">
        <v>94</v>
      </c>
      <c r="B37" s="8">
        <v>617</v>
      </c>
      <c r="C37" s="8">
        <v>673</v>
      </c>
      <c r="D37" s="8">
        <v>696</v>
      </c>
      <c r="E37" s="8">
        <v>726</v>
      </c>
      <c r="F37" s="8">
        <v>734</v>
      </c>
      <c r="G37" s="8">
        <v>744</v>
      </c>
      <c r="H37" s="8">
        <v>757</v>
      </c>
      <c r="I37" s="8">
        <v>769</v>
      </c>
      <c r="J37" s="8">
        <v>769</v>
      </c>
      <c r="K37" s="8">
        <v>775</v>
      </c>
      <c r="L37" s="8">
        <v>758</v>
      </c>
      <c r="M37" s="8">
        <v>759</v>
      </c>
      <c r="N37" s="8">
        <v>779</v>
      </c>
      <c r="O37" s="8">
        <v>748</v>
      </c>
      <c r="P37" s="8">
        <v>740</v>
      </c>
      <c r="Q37" s="8">
        <v>737</v>
      </c>
      <c r="R37" s="50">
        <f t="shared" si="1"/>
        <v>-4.0540540540540126E-3</v>
      </c>
      <c r="S37" s="50">
        <f t="shared" si="0"/>
        <v>-2.7704485488126651E-2</v>
      </c>
      <c r="T37" s="49" t="s">
        <v>338</v>
      </c>
      <c r="U37" s="50"/>
    </row>
    <row r="38" spans="1:21" ht="15" customHeight="1" x14ac:dyDescent="0.2">
      <c r="A38" s="6" t="s">
        <v>95</v>
      </c>
      <c r="B38" s="8">
        <v>10138</v>
      </c>
      <c r="C38" s="8">
        <v>10479</v>
      </c>
      <c r="D38" s="8">
        <v>10943</v>
      </c>
      <c r="E38" s="8">
        <v>11677</v>
      </c>
      <c r="F38" s="8">
        <v>12353</v>
      </c>
      <c r="G38" s="8">
        <v>12732</v>
      </c>
      <c r="H38" s="8">
        <v>12963</v>
      </c>
      <c r="I38" s="8">
        <v>13497</v>
      </c>
      <c r="J38" s="8">
        <v>13911</v>
      </c>
      <c r="K38" s="8">
        <v>14372</v>
      </c>
      <c r="L38" s="8">
        <v>14958</v>
      </c>
      <c r="M38" s="8">
        <v>15239</v>
      </c>
      <c r="N38" s="8">
        <v>15078</v>
      </c>
      <c r="O38" s="8">
        <v>15078</v>
      </c>
      <c r="P38" s="8">
        <v>15408</v>
      </c>
      <c r="Q38" s="8">
        <v>14846</v>
      </c>
      <c r="R38" s="50">
        <f t="shared" si="1"/>
        <v>-3.6474558670820389E-2</v>
      </c>
      <c r="S38" s="50">
        <f t="shared" si="0"/>
        <v>-7.4876320363684856E-3</v>
      </c>
      <c r="T38" s="49" t="s">
        <v>339</v>
      </c>
      <c r="U38" s="50"/>
    </row>
    <row r="39" spans="1:21" ht="15" customHeight="1" x14ac:dyDescent="0.2">
      <c r="A39" s="6" t="s">
        <v>96</v>
      </c>
      <c r="B39" s="8">
        <v>6718</v>
      </c>
      <c r="C39" s="8">
        <v>6840</v>
      </c>
      <c r="D39" s="8">
        <v>7166</v>
      </c>
      <c r="E39" s="8">
        <v>7680</v>
      </c>
      <c r="F39" s="8">
        <v>8082</v>
      </c>
      <c r="G39" s="8">
        <v>8401</v>
      </c>
      <c r="H39" s="8">
        <v>8669</v>
      </c>
      <c r="I39" s="8">
        <v>9295</v>
      </c>
      <c r="J39" s="8">
        <v>9897</v>
      </c>
      <c r="K39" s="8">
        <v>10575</v>
      </c>
      <c r="L39" s="8">
        <v>11092</v>
      </c>
      <c r="M39" s="8">
        <v>11324</v>
      </c>
      <c r="N39" s="8">
        <v>11482</v>
      </c>
      <c r="O39" s="8">
        <v>11339</v>
      </c>
      <c r="P39" s="8">
        <v>11542</v>
      </c>
      <c r="Q39" s="8">
        <v>11121</v>
      </c>
      <c r="R39" s="50">
        <f t="shared" si="1"/>
        <v>-3.64754808525386E-2</v>
      </c>
      <c r="S39" s="50">
        <f t="shared" si="0"/>
        <v>2.6144969347277058E-3</v>
      </c>
      <c r="T39" s="49" t="s">
        <v>339</v>
      </c>
      <c r="U39" s="50"/>
    </row>
    <row r="40" spans="1:21" ht="15" customHeight="1" x14ac:dyDescent="0.2">
      <c r="A40" s="6" t="s">
        <v>97</v>
      </c>
      <c r="B40" s="8">
        <v>4897</v>
      </c>
      <c r="C40" s="8">
        <v>5131</v>
      </c>
      <c r="D40" s="8">
        <v>5424</v>
      </c>
      <c r="E40" s="8">
        <v>5656</v>
      </c>
      <c r="F40" s="8">
        <v>5858</v>
      </c>
      <c r="G40" s="8">
        <v>5913</v>
      </c>
      <c r="H40" s="8">
        <v>6044</v>
      </c>
      <c r="I40" s="8">
        <v>6200</v>
      </c>
      <c r="J40" s="8">
        <v>6397</v>
      </c>
      <c r="K40" s="8">
        <v>6380</v>
      </c>
      <c r="L40" s="8">
        <v>6390</v>
      </c>
      <c r="M40" s="8">
        <v>6381</v>
      </c>
      <c r="N40" s="8">
        <v>6535</v>
      </c>
      <c r="O40" s="8">
        <v>6608</v>
      </c>
      <c r="P40" s="8">
        <v>6737</v>
      </c>
      <c r="Q40" s="8">
        <v>6548</v>
      </c>
      <c r="R40" s="50">
        <f t="shared" si="1"/>
        <v>-2.8054029983672235E-2</v>
      </c>
      <c r="S40" s="50">
        <f t="shared" si="0"/>
        <v>2.4726134585289605E-2</v>
      </c>
      <c r="T40" s="49" t="s">
        <v>338</v>
      </c>
      <c r="U40" s="50"/>
    </row>
    <row r="41" spans="1:21" ht="15" customHeight="1" x14ac:dyDescent="0.2">
      <c r="A41" s="6" t="s">
        <v>98</v>
      </c>
      <c r="B41" s="8">
        <v>140</v>
      </c>
      <c r="C41" s="8">
        <v>150</v>
      </c>
      <c r="D41" s="8">
        <v>153</v>
      </c>
      <c r="E41" s="8">
        <v>172</v>
      </c>
      <c r="F41" s="8">
        <v>173</v>
      </c>
      <c r="G41" s="8">
        <v>180</v>
      </c>
      <c r="H41" s="8">
        <v>177</v>
      </c>
      <c r="I41" s="8">
        <v>187</v>
      </c>
      <c r="J41" s="8">
        <v>189</v>
      </c>
      <c r="K41" s="8">
        <v>199</v>
      </c>
      <c r="L41" s="8">
        <v>205</v>
      </c>
      <c r="M41" s="8">
        <v>201</v>
      </c>
      <c r="N41" s="8">
        <v>207</v>
      </c>
      <c r="O41" s="8">
        <v>197</v>
      </c>
      <c r="P41" s="8">
        <v>204</v>
      </c>
      <c r="Q41" s="8">
        <v>195</v>
      </c>
      <c r="R41" s="50">
        <f t="shared" si="1"/>
        <v>-4.4117647058823484E-2</v>
      </c>
      <c r="S41" s="50">
        <f t="shared" si="0"/>
        <v>-4.8780487804878092E-2</v>
      </c>
      <c r="T41" s="49" t="s">
        <v>338</v>
      </c>
      <c r="U41" s="50"/>
    </row>
    <row r="42" spans="1:21" ht="15" customHeight="1" x14ac:dyDescent="0.2">
      <c r="A42" s="6" t="s">
        <v>99</v>
      </c>
      <c r="B42" s="8">
        <v>1489</v>
      </c>
      <c r="C42" s="8">
        <v>1534</v>
      </c>
      <c r="D42" s="8">
        <v>1573</v>
      </c>
      <c r="E42" s="8">
        <v>1645</v>
      </c>
      <c r="F42" s="8">
        <v>1747</v>
      </c>
      <c r="G42" s="8">
        <v>1757</v>
      </c>
      <c r="H42" s="8">
        <v>1866</v>
      </c>
      <c r="I42" s="8">
        <v>1908</v>
      </c>
      <c r="J42" s="8">
        <v>1984</v>
      </c>
      <c r="K42" s="8">
        <v>1980</v>
      </c>
      <c r="L42" s="8">
        <v>1946</v>
      </c>
      <c r="M42" s="8">
        <v>1999</v>
      </c>
      <c r="N42" s="8">
        <v>2056</v>
      </c>
      <c r="O42" s="8">
        <v>1960</v>
      </c>
      <c r="P42" s="8">
        <v>1970</v>
      </c>
      <c r="Q42" s="8">
        <v>1931</v>
      </c>
      <c r="R42" s="50">
        <f t="shared" si="1"/>
        <v>-1.9796954314720838E-2</v>
      </c>
      <c r="S42" s="50">
        <f t="shared" si="0"/>
        <v>-7.7081192189105696E-3</v>
      </c>
      <c r="T42" s="49" t="s">
        <v>338</v>
      </c>
      <c r="U42" s="50"/>
    </row>
    <row r="43" spans="1:21" ht="15" customHeight="1" x14ac:dyDescent="0.2">
      <c r="A43" s="6" t="s">
        <v>100</v>
      </c>
      <c r="B43" s="8">
        <v>5071</v>
      </c>
      <c r="C43" s="8">
        <v>5151</v>
      </c>
      <c r="D43" s="8">
        <v>5346</v>
      </c>
      <c r="E43" s="8">
        <v>5707</v>
      </c>
      <c r="F43" s="8">
        <v>6210</v>
      </c>
      <c r="G43" s="8">
        <v>6373</v>
      </c>
      <c r="H43" s="8">
        <v>6541</v>
      </c>
      <c r="I43" s="8">
        <v>6897</v>
      </c>
      <c r="J43" s="8">
        <v>7647</v>
      </c>
      <c r="K43" s="8">
        <v>8119</v>
      </c>
      <c r="L43" s="8">
        <v>8534</v>
      </c>
      <c r="M43" s="8">
        <v>8852</v>
      </c>
      <c r="N43" s="8">
        <v>9016</v>
      </c>
      <c r="O43" s="8">
        <v>9089</v>
      </c>
      <c r="P43" s="8">
        <v>9331</v>
      </c>
      <c r="Q43" s="8">
        <v>8939</v>
      </c>
      <c r="R43" s="50">
        <f>(Q43/P43)-1</f>
        <v>-4.2010502625656421E-2</v>
      </c>
      <c r="S43" s="50">
        <f t="shared" si="0"/>
        <v>4.7457229903913767E-2</v>
      </c>
      <c r="T43" s="49" t="s">
        <v>339</v>
      </c>
      <c r="U43" s="50"/>
    </row>
    <row r="44" spans="1:21" ht="15" customHeight="1" x14ac:dyDescent="0.2">
      <c r="A44" s="6" t="s">
        <v>101</v>
      </c>
      <c r="B44" s="8">
        <v>298</v>
      </c>
      <c r="C44" s="8">
        <v>317</v>
      </c>
      <c r="D44" s="8">
        <v>309</v>
      </c>
      <c r="E44" s="8">
        <v>327</v>
      </c>
      <c r="F44" s="8">
        <v>337</v>
      </c>
      <c r="G44" s="8">
        <v>336</v>
      </c>
      <c r="H44" s="8">
        <v>360</v>
      </c>
      <c r="I44" s="8">
        <v>363</v>
      </c>
      <c r="J44" s="8">
        <v>405</v>
      </c>
      <c r="K44" s="8">
        <v>403</v>
      </c>
      <c r="L44" s="8">
        <v>410</v>
      </c>
      <c r="M44" s="8">
        <v>452</v>
      </c>
      <c r="N44" s="8">
        <v>477</v>
      </c>
      <c r="O44" s="8">
        <v>459</v>
      </c>
      <c r="P44" s="8">
        <v>466</v>
      </c>
      <c r="Q44" s="8">
        <v>435</v>
      </c>
      <c r="R44" s="50">
        <f t="shared" ref="R44:R68" si="2">(Q44/P44)-1</f>
        <v>-6.6523605150214604E-2</v>
      </c>
      <c r="S44" s="50">
        <f t="shared" ref="S44:S68" si="3">(Q44/L44)-1</f>
        <v>6.0975609756097615E-2</v>
      </c>
      <c r="T44" s="49" t="s">
        <v>338</v>
      </c>
      <c r="U44" s="50"/>
    </row>
    <row r="45" spans="1:21" ht="15" customHeight="1" x14ac:dyDescent="0.2">
      <c r="A45" s="6" t="s">
        <v>102</v>
      </c>
      <c r="B45" s="8">
        <v>7915</v>
      </c>
      <c r="C45" s="8">
        <v>8271</v>
      </c>
      <c r="D45" s="8">
        <v>8852</v>
      </c>
      <c r="E45" s="8">
        <v>9576</v>
      </c>
      <c r="F45" s="8">
        <v>10331</v>
      </c>
      <c r="G45" s="8">
        <v>10975</v>
      </c>
      <c r="H45" s="8">
        <v>11718</v>
      </c>
      <c r="I45" s="8">
        <v>12281</v>
      </c>
      <c r="J45" s="8">
        <v>12975</v>
      </c>
      <c r="K45" s="8">
        <v>13248</v>
      </c>
      <c r="L45" s="8">
        <v>13565</v>
      </c>
      <c r="M45" s="8">
        <v>13749</v>
      </c>
      <c r="N45" s="8">
        <v>13639</v>
      </c>
      <c r="O45" s="8">
        <v>14193</v>
      </c>
      <c r="P45" s="8">
        <v>15266</v>
      </c>
      <c r="Q45" s="8">
        <v>14966</v>
      </c>
      <c r="R45" s="50">
        <f t="shared" si="2"/>
        <v>-1.9651513166513812E-2</v>
      </c>
      <c r="S45" s="50">
        <f t="shared" si="3"/>
        <v>0.10328050129008481</v>
      </c>
      <c r="T45" s="49" t="s">
        <v>339</v>
      </c>
      <c r="U45" s="50"/>
    </row>
    <row r="46" spans="1:21" ht="15" customHeight="1" x14ac:dyDescent="0.2">
      <c r="A46" s="6" t="s">
        <v>103</v>
      </c>
      <c r="B46" s="8">
        <v>6347</v>
      </c>
      <c r="C46" s="8">
        <v>6448</v>
      </c>
      <c r="D46" s="8">
        <v>6775</v>
      </c>
      <c r="E46" s="8">
        <v>7238</v>
      </c>
      <c r="F46" s="8">
        <v>7459</v>
      </c>
      <c r="G46" s="8">
        <v>7778</v>
      </c>
      <c r="H46" s="8">
        <v>8097</v>
      </c>
      <c r="I46" s="8">
        <v>8504</v>
      </c>
      <c r="J46" s="8">
        <v>8998</v>
      </c>
      <c r="K46" s="8">
        <v>9331</v>
      </c>
      <c r="L46" s="8">
        <v>9404</v>
      </c>
      <c r="M46" s="8">
        <v>9741</v>
      </c>
      <c r="N46" s="8">
        <v>9766</v>
      </c>
      <c r="O46" s="8">
        <v>9511</v>
      </c>
      <c r="P46" s="8">
        <v>9649</v>
      </c>
      <c r="Q46" s="8">
        <v>9263</v>
      </c>
      <c r="R46" s="50">
        <f t="shared" si="2"/>
        <v>-4.0004145507306466E-2</v>
      </c>
      <c r="S46" s="50">
        <f>(Q46/L46)-1</f>
        <v>-1.4993619736282437E-2</v>
      </c>
      <c r="T46" s="49" t="s">
        <v>339</v>
      </c>
      <c r="U46" s="50"/>
    </row>
    <row r="47" spans="1:21" ht="15" customHeight="1" x14ac:dyDescent="0.2">
      <c r="A47" s="6" t="s">
        <v>15</v>
      </c>
      <c r="B47" s="8">
        <v>22039</v>
      </c>
      <c r="C47" s="8">
        <v>23626</v>
      </c>
      <c r="D47" s="8">
        <v>25289</v>
      </c>
      <c r="E47" s="8">
        <v>27161</v>
      </c>
      <c r="F47" s="8">
        <v>29732</v>
      </c>
      <c r="G47" s="8">
        <v>32961</v>
      </c>
      <c r="H47" s="8">
        <v>36544</v>
      </c>
      <c r="I47" s="8">
        <v>39607</v>
      </c>
      <c r="J47" s="8">
        <v>43750</v>
      </c>
      <c r="K47" s="8">
        <v>47425</v>
      </c>
      <c r="L47" s="8">
        <v>50039</v>
      </c>
      <c r="M47" s="8">
        <v>52114</v>
      </c>
      <c r="N47" s="8">
        <v>52483</v>
      </c>
      <c r="O47" s="8">
        <v>60219</v>
      </c>
      <c r="P47" s="8">
        <v>61790</v>
      </c>
      <c r="Q47" s="8">
        <v>60396</v>
      </c>
      <c r="R47" s="50">
        <f t="shared" si="2"/>
        <v>-2.2560284835733913E-2</v>
      </c>
      <c r="S47" s="50">
        <f t="shared" si="3"/>
        <v>0.20697855672575383</v>
      </c>
      <c r="T47" s="49" t="s">
        <v>339</v>
      </c>
      <c r="U47" s="50"/>
    </row>
    <row r="48" spans="1:21" ht="15" customHeight="1" x14ac:dyDescent="0.2">
      <c r="A48" s="6" t="s">
        <v>11</v>
      </c>
      <c r="B48" s="8">
        <v>4567</v>
      </c>
      <c r="C48" s="8">
        <v>5616</v>
      </c>
      <c r="D48" s="8">
        <v>6655</v>
      </c>
      <c r="E48" s="8">
        <v>7645</v>
      </c>
      <c r="F48" s="8">
        <v>8477</v>
      </c>
      <c r="G48" s="8">
        <v>9175</v>
      </c>
      <c r="H48" s="8">
        <v>9789</v>
      </c>
      <c r="I48" s="8">
        <v>10407</v>
      </c>
      <c r="J48" s="8">
        <v>11185</v>
      </c>
      <c r="K48" s="8">
        <v>12244</v>
      </c>
      <c r="L48" s="8">
        <v>13242</v>
      </c>
      <c r="M48" s="8">
        <v>14483</v>
      </c>
      <c r="N48" s="8">
        <v>16122</v>
      </c>
      <c r="O48" s="8">
        <v>17407</v>
      </c>
      <c r="P48" s="8">
        <v>19287</v>
      </c>
      <c r="Q48" s="8">
        <v>20454</v>
      </c>
      <c r="R48" s="50">
        <f t="shared" si="2"/>
        <v>6.050707730595728E-2</v>
      </c>
      <c r="S48" s="50">
        <f t="shared" si="3"/>
        <v>0.54463072043497962</v>
      </c>
      <c r="T48" s="49" t="s">
        <v>339</v>
      </c>
      <c r="U48" s="50"/>
    </row>
    <row r="49" spans="1:21" ht="15" customHeight="1" x14ac:dyDescent="0.2">
      <c r="A49" s="6" t="s">
        <v>445</v>
      </c>
      <c r="B49" s="8">
        <v>15209</v>
      </c>
      <c r="C49" s="8">
        <v>15963</v>
      </c>
      <c r="D49" s="8">
        <v>16875</v>
      </c>
      <c r="E49" s="8">
        <v>18244</v>
      </c>
      <c r="F49" s="8">
        <v>19359</v>
      </c>
      <c r="G49" s="8">
        <v>20306</v>
      </c>
      <c r="H49" s="8">
        <v>21560</v>
      </c>
      <c r="I49" s="8">
        <v>22484</v>
      </c>
      <c r="J49" s="8">
        <v>23874</v>
      </c>
      <c r="K49" s="8">
        <v>25205</v>
      </c>
      <c r="L49" s="8">
        <v>26274</v>
      </c>
      <c r="M49" s="8">
        <v>26722</v>
      </c>
      <c r="N49" s="8">
        <v>26224</v>
      </c>
      <c r="O49" s="8">
        <v>26393</v>
      </c>
      <c r="P49" s="8">
        <v>27329</v>
      </c>
      <c r="Q49" s="8">
        <v>26222</v>
      </c>
      <c r="R49" s="50">
        <f t="shared" si="2"/>
        <v>-4.0506421749789578E-2</v>
      </c>
      <c r="S49" s="50">
        <f t="shared" si="3"/>
        <v>-1.979142878891671E-3</v>
      </c>
      <c r="T49" s="49" t="s">
        <v>339</v>
      </c>
      <c r="U49" s="50"/>
    </row>
    <row r="50" spans="1:21" ht="15" customHeight="1" x14ac:dyDescent="0.2">
      <c r="A50" s="6" t="s">
        <v>2</v>
      </c>
      <c r="B50" s="8">
        <v>3915</v>
      </c>
      <c r="C50" s="8">
        <v>4054</v>
      </c>
      <c r="D50" s="8">
        <v>4259</v>
      </c>
      <c r="E50" s="8">
        <v>4480</v>
      </c>
      <c r="F50" s="8">
        <v>4746</v>
      </c>
      <c r="G50" s="8">
        <v>4654</v>
      </c>
      <c r="H50" s="8">
        <v>4809</v>
      </c>
      <c r="I50" s="8">
        <v>4838</v>
      </c>
      <c r="J50" s="8">
        <v>4976</v>
      </c>
      <c r="K50" s="8">
        <v>5060</v>
      </c>
      <c r="L50" s="8">
        <v>4992</v>
      </c>
      <c r="M50" s="8">
        <v>5045</v>
      </c>
      <c r="N50" s="8">
        <v>5159</v>
      </c>
      <c r="O50" s="8">
        <v>5143</v>
      </c>
      <c r="P50" s="8">
        <v>5188</v>
      </c>
      <c r="Q50" s="8">
        <v>4993</v>
      </c>
      <c r="R50" s="50">
        <f t="shared" si="2"/>
        <v>-3.7586738627602201E-2</v>
      </c>
      <c r="S50" s="50">
        <f t="shared" si="3"/>
        <v>2.0032051282048435E-4</v>
      </c>
      <c r="T50" s="49" t="s">
        <v>338</v>
      </c>
      <c r="U50" s="50"/>
    </row>
    <row r="51" spans="1:21" ht="15" customHeight="1" x14ac:dyDescent="0.2">
      <c r="A51" s="6" t="s">
        <v>104</v>
      </c>
      <c r="B51" s="8">
        <v>1551</v>
      </c>
      <c r="C51" s="8">
        <v>1549</v>
      </c>
      <c r="D51" s="8">
        <v>1633</v>
      </c>
      <c r="E51" s="8">
        <v>1788</v>
      </c>
      <c r="F51" s="8">
        <v>1939</v>
      </c>
      <c r="G51" s="8">
        <v>2090</v>
      </c>
      <c r="H51" s="8">
        <v>2290</v>
      </c>
      <c r="I51" s="8">
        <v>2408</v>
      </c>
      <c r="J51" s="8">
        <v>2550</v>
      </c>
      <c r="K51" s="8">
        <v>2597</v>
      </c>
      <c r="L51" s="8">
        <v>2657</v>
      </c>
      <c r="M51" s="8">
        <v>2771</v>
      </c>
      <c r="N51" s="8">
        <v>2985</v>
      </c>
      <c r="O51" s="8">
        <v>2984</v>
      </c>
      <c r="P51" s="8">
        <v>3257</v>
      </c>
      <c r="Q51" s="8">
        <v>3618</v>
      </c>
      <c r="R51" s="50">
        <f t="shared" si="2"/>
        <v>0.11083819465766043</v>
      </c>
      <c r="S51" s="50">
        <f t="shared" si="3"/>
        <v>0.36168611215656754</v>
      </c>
      <c r="T51" s="49" t="s">
        <v>338</v>
      </c>
      <c r="U51" s="50"/>
    </row>
    <row r="52" spans="1:21" ht="15" customHeight="1" x14ac:dyDescent="0.2">
      <c r="A52" s="6" t="s">
        <v>105</v>
      </c>
      <c r="B52" s="8">
        <v>1436</v>
      </c>
      <c r="C52" s="8">
        <v>1576</v>
      </c>
      <c r="D52" s="8">
        <v>1616</v>
      </c>
      <c r="E52" s="8">
        <v>1703</v>
      </c>
      <c r="F52" s="8">
        <v>1733</v>
      </c>
      <c r="G52" s="8">
        <v>1800</v>
      </c>
      <c r="H52" s="8">
        <v>1851</v>
      </c>
      <c r="I52" s="8">
        <v>1890</v>
      </c>
      <c r="J52" s="8">
        <v>1977</v>
      </c>
      <c r="K52" s="8">
        <v>2011</v>
      </c>
      <c r="L52" s="8">
        <v>1943</v>
      </c>
      <c r="M52" s="8">
        <v>1952</v>
      </c>
      <c r="N52" s="8">
        <v>1965</v>
      </c>
      <c r="O52" s="8">
        <v>1941</v>
      </c>
      <c r="P52" s="8">
        <v>1909</v>
      </c>
      <c r="Q52" s="8">
        <v>1895</v>
      </c>
      <c r="R52" s="50">
        <f t="shared" si="2"/>
        <v>-7.333682556312171E-3</v>
      </c>
      <c r="S52" s="50">
        <f t="shared" si="3"/>
        <v>-2.4704065877508952E-2</v>
      </c>
      <c r="T52" s="49" t="s">
        <v>338</v>
      </c>
      <c r="U52" s="50"/>
    </row>
    <row r="53" spans="1:21" ht="15" customHeight="1" x14ac:dyDescent="0.2">
      <c r="A53" s="6" t="s">
        <v>106</v>
      </c>
      <c r="B53" s="8">
        <v>12384</v>
      </c>
      <c r="C53" s="8">
        <v>12654</v>
      </c>
      <c r="D53" s="8">
        <v>13274</v>
      </c>
      <c r="E53" s="8">
        <v>13902</v>
      </c>
      <c r="F53" s="8">
        <v>14378</v>
      </c>
      <c r="G53" s="8">
        <v>14745</v>
      </c>
      <c r="H53" s="8">
        <v>15187</v>
      </c>
      <c r="I53" s="8">
        <v>15920</v>
      </c>
      <c r="J53" s="8">
        <v>16655</v>
      </c>
      <c r="K53" s="8">
        <v>17176</v>
      </c>
      <c r="L53" s="8">
        <v>17742</v>
      </c>
      <c r="M53" s="8">
        <v>18253</v>
      </c>
      <c r="N53" s="8">
        <v>18306</v>
      </c>
      <c r="O53" s="8">
        <v>19131</v>
      </c>
      <c r="P53" s="8">
        <v>19813</v>
      </c>
      <c r="Q53" s="8">
        <v>18923</v>
      </c>
      <c r="R53" s="50">
        <f t="shared" si="2"/>
        <v>-4.492000201887647E-2</v>
      </c>
      <c r="S53" s="50">
        <f t="shared" si="3"/>
        <v>6.6565212490136361E-2</v>
      </c>
      <c r="T53" s="49" t="s">
        <v>339</v>
      </c>
      <c r="U53" s="50"/>
    </row>
    <row r="54" spans="1:21" ht="15" customHeight="1" x14ac:dyDescent="0.2">
      <c r="A54" s="6" t="s">
        <v>107</v>
      </c>
      <c r="B54" s="8">
        <v>9355</v>
      </c>
      <c r="C54" s="8">
        <v>9266</v>
      </c>
      <c r="D54" s="8">
        <v>9693</v>
      </c>
      <c r="E54" s="8">
        <v>10120</v>
      </c>
      <c r="F54" s="8">
        <v>10796</v>
      </c>
      <c r="G54" s="8">
        <v>11070</v>
      </c>
      <c r="H54" s="8">
        <v>11473</v>
      </c>
      <c r="I54" s="8">
        <v>12066</v>
      </c>
      <c r="J54" s="8">
        <v>12540</v>
      </c>
      <c r="K54" s="8">
        <v>13081</v>
      </c>
      <c r="L54" s="8">
        <v>13624</v>
      </c>
      <c r="M54" s="8">
        <v>14185</v>
      </c>
      <c r="N54" s="8">
        <v>13790</v>
      </c>
      <c r="O54" s="8">
        <v>13798</v>
      </c>
      <c r="P54" s="8">
        <v>14461</v>
      </c>
      <c r="Q54" s="8">
        <v>14276</v>
      </c>
      <c r="R54" s="50">
        <f t="shared" si="2"/>
        <v>-1.2793029527695232E-2</v>
      </c>
      <c r="S54" s="50">
        <f t="shared" si="3"/>
        <v>4.7856723429242409E-2</v>
      </c>
      <c r="T54" s="49" t="s">
        <v>339</v>
      </c>
      <c r="U54" s="50"/>
    </row>
    <row r="55" spans="1:21" ht="15" customHeight="1" x14ac:dyDescent="0.2">
      <c r="A55" s="6" t="s">
        <v>108</v>
      </c>
      <c r="B55" s="8">
        <v>954</v>
      </c>
      <c r="C55" s="8">
        <v>1003</v>
      </c>
      <c r="D55" s="8">
        <v>1094</v>
      </c>
      <c r="E55" s="8">
        <v>1258</v>
      </c>
      <c r="F55" s="8">
        <v>1392</v>
      </c>
      <c r="G55" s="8">
        <v>1527</v>
      </c>
      <c r="H55" s="8">
        <v>1541</v>
      </c>
      <c r="I55" s="8">
        <v>1581</v>
      </c>
      <c r="J55" s="8">
        <v>1620</v>
      </c>
      <c r="K55" s="8">
        <v>1648</v>
      </c>
      <c r="L55" s="8">
        <v>1729</v>
      </c>
      <c r="M55" s="8">
        <v>1777</v>
      </c>
      <c r="N55" s="8">
        <v>1886</v>
      </c>
      <c r="O55" s="8">
        <v>1870</v>
      </c>
      <c r="P55" s="8">
        <v>1925</v>
      </c>
      <c r="Q55" s="8">
        <v>1909</v>
      </c>
      <c r="R55" s="50">
        <f t="shared" si="2"/>
        <v>-8.31168831168827E-3</v>
      </c>
      <c r="S55" s="50">
        <f t="shared" si="3"/>
        <v>0.10410641989589364</v>
      </c>
      <c r="T55" s="49" t="s">
        <v>338</v>
      </c>
      <c r="U55" s="50"/>
    </row>
    <row r="56" spans="1:21" ht="15" customHeight="1" x14ac:dyDescent="0.2">
      <c r="A56" s="6" t="s">
        <v>130</v>
      </c>
      <c r="B56" s="8">
        <v>8464</v>
      </c>
      <c r="C56" s="8">
        <v>8958</v>
      </c>
      <c r="D56" s="8">
        <v>9180</v>
      </c>
      <c r="E56" s="8">
        <v>9667</v>
      </c>
      <c r="F56" s="8">
        <v>10316</v>
      </c>
      <c r="G56" s="8">
        <v>10679</v>
      </c>
      <c r="H56" s="8">
        <v>10874</v>
      </c>
      <c r="I56" s="8">
        <v>11045</v>
      </c>
      <c r="J56" s="8">
        <v>11197</v>
      </c>
      <c r="K56" s="8">
        <v>11226</v>
      </c>
      <c r="L56" s="8">
        <v>11220</v>
      </c>
      <c r="M56" s="8">
        <v>11383</v>
      </c>
      <c r="N56" s="8">
        <v>11526</v>
      </c>
      <c r="O56" s="8">
        <v>10616</v>
      </c>
      <c r="P56" s="8">
        <v>10493</v>
      </c>
      <c r="Q56" s="8">
        <v>10373</v>
      </c>
      <c r="R56" s="50">
        <f t="shared" si="2"/>
        <v>-1.143619555894404E-2</v>
      </c>
      <c r="S56" s="50">
        <f t="shared" si="3"/>
        <v>-7.5490196078431326E-2</v>
      </c>
      <c r="T56" s="49" t="s">
        <v>339</v>
      </c>
      <c r="U56" s="50"/>
    </row>
    <row r="57" spans="1:21" ht="15" customHeight="1" x14ac:dyDescent="0.2">
      <c r="A57" s="6" t="s">
        <v>109</v>
      </c>
      <c r="B57" s="8">
        <v>893</v>
      </c>
      <c r="C57" s="8">
        <v>895</v>
      </c>
      <c r="D57" s="8">
        <v>857</v>
      </c>
      <c r="E57" s="8">
        <v>858</v>
      </c>
      <c r="F57" s="8">
        <v>890</v>
      </c>
      <c r="G57" s="8">
        <v>902</v>
      </c>
      <c r="H57" s="8">
        <v>933</v>
      </c>
      <c r="I57" s="8">
        <v>966</v>
      </c>
      <c r="J57" s="8">
        <v>966</v>
      </c>
      <c r="K57" s="8">
        <v>947</v>
      </c>
      <c r="L57" s="8">
        <v>926</v>
      </c>
      <c r="M57" s="8">
        <v>941</v>
      </c>
      <c r="N57" s="8">
        <v>954</v>
      </c>
      <c r="O57" s="8">
        <v>896</v>
      </c>
      <c r="P57" s="8">
        <v>875</v>
      </c>
      <c r="Q57" s="8">
        <v>891</v>
      </c>
      <c r="R57" s="50">
        <f t="shared" si="2"/>
        <v>1.8285714285714239E-2</v>
      </c>
      <c r="S57" s="50">
        <f t="shared" si="3"/>
        <v>-3.7796976241900593E-2</v>
      </c>
      <c r="T57" s="49" t="s">
        <v>338</v>
      </c>
      <c r="U57" s="50"/>
    </row>
    <row r="58" spans="1:21" ht="15" customHeight="1" x14ac:dyDescent="0.2">
      <c r="A58" s="6" t="s">
        <v>110</v>
      </c>
      <c r="B58" s="8">
        <v>516</v>
      </c>
      <c r="C58" s="8">
        <v>532</v>
      </c>
      <c r="D58" s="8">
        <v>546</v>
      </c>
      <c r="E58" s="8">
        <v>575</v>
      </c>
      <c r="F58" s="8">
        <v>620</v>
      </c>
      <c r="G58" s="8">
        <v>638</v>
      </c>
      <c r="H58" s="8">
        <v>660</v>
      </c>
      <c r="I58" s="8">
        <v>664</v>
      </c>
      <c r="J58" s="8">
        <v>663</v>
      </c>
      <c r="K58" s="8">
        <v>676</v>
      </c>
      <c r="L58" s="8">
        <v>676</v>
      </c>
      <c r="M58" s="8">
        <v>677</v>
      </c>
      <c r="N58" s="8">
        <v>678</v>
      </c>
      <c r="O58" s="8">
        <v>625</v>
      </c>
      <c r="P58" s="8">
        <v>627</v>
      </c>
      <c r="Q58" s="8">
        <v>609</v>
      </c>
      <c r="R58" s="50">
        <f t="shared" si="2"/>
        <v>-2.8708133971291905E-2</v>
      </c>
      <c r="S58" s="50">
        <f t="shared" si="3"/>
        <v>-9.9112426035502965E-2</v>
      </c>
      <c r="T58" s="49" t="s">
        <v>338</v>
      </c>
      <c r="U58" s="50"/>
    </row>
    <row r="59" spans="1:21" ht="15" customHeight="1" x14ac:dyDescent="0.2">
      <c r="A59" s="6" t="s">
        <v>111</v>
      </c>
      <c r="B59" s="8">
        <v>544</v>
      </c>
      <c r="C59" s="8">
        <v>505</v>
      </c>
      <c r="D59" s="8">
        <v>555</v>
      </c>
      <c r="E59" s="8">
        <v>577</v>
      </c>
      <c r="F59" s="8">
        <v>613</v>
      </c>
      <c r="G59" s="8">
        <v>639</v>
      </c>
      <c r="H59" s="8">
        <v>654</v>
      </c>
      <c r="I59" s="8">
        <v>674</v>
      </c>
      <c r="J59" s="8">
        <v>652</v>
      </c>
      <c r="K59" s="8">
        <v>661</v>
      </c>
      <c r="L59" s="8">
        <v>659</v>
      </c>
      <c r="M59" s="8">
        <v>659</v>
      </c>
      <c r="N59" s="8">
        <v>673</v>
      </c>
      <c r="O59" s="8">
        <v>661</v>
      </c>
      <c r="P59" s="8">
        <v>667</v>
      </c>
      <c r="Q59" s="8">
        <v>656</v>
      </c>
      <c r="R59" s="50">
        <f t="shared" si="2"/>
        <v>-1.6491754122938573E-2</v>
      </c>
      <c r="S59" s="50">
        <f t="shared" si="3"/>
        <v>-4.5523520485584168E-3</v>
      </c>
      <c r="T59" s="49" t="s">
        <v>338</v>
      </c>
      <c r="U59" s="50"/>
    </row>
    <row r="60" spans="1:21" ht="15" customHeight="1" x14ac:dyDescent="0.2">
      <c r="A60" s="6" t="s">
        <v>112</v>
      </c>
      <c r="B60" s="8">
        <v>1373</v>
      </c>
      <c r="C60" s="8">
        <v>1526</v>
      </c>
      <c r="D60" s="8">
        <v>1712</v>
      </c>
      <c r="E60" s="8">
        <v>2100</v>
      </c>
      <c r="F60" s="8">
        <v>2386</v>
      </c>
      <c r="G60" s="8">
        <v>2622</v>
      </c>
      <c r="H60" s="8">
        <v>2823</v>
      </c>
      <c r="I60" s="8">
        <v>3034</v>
      </c>
      <c r="J60" s="8">
        <v>3171</v>
      </c>
      <c r="K60" s="8">
        <v>3266</v>
      </c>
      <c r="L60" s="8">
        <v>3456</v>
      </c>
      <c r="M60" s="8">
        <v>3502</v>
      </c>
      <c r="N60" s="8">
        <v>3585</v>
      </c>
      <c r="O60" s="8">
        <v>3459</v>
      </c>
      <c r="P60" s="8">
        <v>3428</v>
      </c>
      <c r="Q60" s="8">
        <v>3266</v>
      </c>
      <c r="R60" s="50">
        <f t="shared" si="2"/>
        <v>-4.7257876312718827E-2</v>
      </c>
      <c r="S60" s="50">
        <f t="shared" si="3"/>
        <v>-5.497685185185186E-2</v>
      </c>
      <c r="T60" s="49" t="s">
        <v>339</v>
      </c>
      <c r="U60" s="50"/>
    </row>
    <row r="61" spans="1:21" ht="15" customHeight="1" x14ac:dyDescent="0.2">
      <c r="A61" s="6" t="s">
        <v>113</v>
      </c>
      <c r="B61" s="8">
        <v>613</v>
      </c>
      <c r="C61" s="8">
        <v>647</v>
      </c>
      <c r="D61" s="8">
        <v>659</v>
      </c>
      <c r="E61" s="8">
        <v>667</v>
      </c>
      <c r="F61" s="8">
        <v>674</v>
      </c>
      <c r="G61" s="8">
        <v>680</v>
      </c>
      <c r="H61" s="8">
        <v>697</v>
      </c>
      <c r="I61" s="8">
        <v>677</v>
      </c>
      <c r="J61" s="8">
        <v>700</v>
      </c>
      <c r="K61" s="8">
        <v>711</v>
      </c>
      <c r="L61" s="8">
        <v>742</v>
      </c>
      <c r="M61" s="8">
        <v>750</v>
      </c>
      <c r="N61" s="8">
        <v>738</v>
      </c>
      <c r="O61" s="8">
        <v>730</v>
      </c>
      <c r="P61" s="8">
        <v>737</v>
      </c>
      <c r="Q61" s="8">
        <v>715</v>
      </c>
      <c r="R61" s="50">
        <f t="shared" si="2"/>
        <v>-2.9850746268656692E-2</v>
      </c>
      <c r="S61" s="50">
        <f t="shared" si="3"/>
        <v>-3.6388140161725091E-2</v>
      </c>
      <c r="T61" s="49" t="s">
        <v>338</v>
      </c>
      <c r="U61" s="50"/>
    </row>
    <row r="62" spans="1:21" ht="15" customHeight="1" x14ac:dyDescent="0.2">
      <c r="A62" s="6" t="s">
        <v>114</v>
      </c>
      <c r="B62" s="8">
        <v>20998</v>
      </c>
      <c r="C62" s="8">
        <v>20328</v>
      </c>
      <c r="D62" s="8">
        <v>20177</v>
      </c>
      <c r="E62" s="8">
        <v>20462</v>
      </c>
      <c r="F62" s="8">
        <v>20939</v>
      </c>
      <c r="G62" s="8">
        <v>21599</v>
      </c>
      <c r="H62" s="8">
        <v>21649</v>
      </c>
      <c r="I62" s="8">
        <v>21997</v>
      </c>
      <c r="J62" s="8">
        <v>22243</v>
      </c>
      <c r="K62" s="8">
        <v>22420</v>
      </c>
      <c r="L62" s="8">
        <v>22357</v>
      </c>
      <c r="M62" s="8">
        <v>22092</v>
      </c>
      <c r="N62" s="8">
        <v>21116</v>
      </c>
      <c r="O62" s="8">
        <v>21203</v>
      </c>
      <c r="P62" s="8">
        <v>21962</v>
      </c>
      <c r="Q62" s="8">
        <v>20908</v>
      </c>
      <c r="R62" s="50">
        <f t="shared" si="2"/>
        <v>-4.7991986157909117E-2</v>
      </c>
      <c r="S62" s="50">
        <f t="shared" si="3"/>
        <v>-6.4811915731090908E-2</v>
      </c>
      <c r="T62" s="49" t="s">
        <v>339</v>
      </c>
      <c r="U62" s="50"/>
    </row>
    <row r="63" spans="1:21" ht="15" customHeight="1" x14ac:dyDescent="0.2">
      <c r="A63" s="6" t="s">
        <v>115</v>
      </c>
      <c r="B63" s="8">
        <v>128</v>
      </c>
      <c r="C63" s="8">
        <v>137</v>
      </c>
      <c r="D63" s="8">
        <v>155</v>
      </c>
      <c r="E63" s="8">
        <v>180</v>
      </c>
      <c r="F63" s="8">
        <v>196</v>
      </c>
      <c r="G63" s="8">
        <v>203</v>
      </c>
      <c r="H63" s="8">
        <v>208</v>
      </c>
      <c r="I63" s="8">
        <v>203</v>
      </c>
      <c r="J63" s="8">
        <v>205</v>
      </c>
      <c r="K63" s="8">
        <v>206</v>
      </c>
      <c r="L63" s="8">
        <v>222</v>
      </c>
      <c r="M63" s="8">
        <v>227</v>
      </c>
      <c r="N63" s="8">
        <v>244</v>
      </c>
      <c r="O63" s="8">
        <v>238</v>
      </c>
      <c r="P63" s="8">
        <v>233</v>
      </c>
      <c r="Q63" s="8">
        <v>225</v>
      </c>
      <c r="R63" s="50">
        <f t="shared" si="2"/>
        <v>-3.4334763948497882E-2</v>
      </c>
      <c r="S63" s="50">
        <f t="shared" si="3"/>
        <v>1.3513513513513598E-2</v>
      </c>
      <c r="T63" s="49" t="s">
        <v>338</v>
      </c>
      <c r="U63" s="50"/>
    </row>
    <row r="64" spans="1:21" ht="15" customHeight="1" x14ac:dyDescent="0.2">
      <c r="A64" s="6" t="s">
        <v>116</v>
      </c>
      <c r="B64" s="8">
        <v>145</v>
      </c>
      <c r="C64" s="8">
        <v>133</v>
      </c>
      <c r="D64" s="8">
        <v>125</v>
      </c>
      <c r="E64" s="8">
        <v>121</v>
      </c>
      <c r="F64" s="8">
        <v>127</v>
      </c>
      <c r="G64" s="8">
        <v>121</v>
      </c>
      <c r="H64" s="8">
        <v>117</v>
      </c>
      <c r="I64" s="8">
        <v>111</v>
      </c>
      <c r="J64" s="8">
        <v>121</v>
      </c>
      <c r="K64" s="8">
        <v>125</v>
      </c>
      <c r="L64" s="8">
        <v>116</v>
      </c>
      <c r="M64" s="8">
        <v>115</v>
      </c>
      <c r="N64" s="8">
        <v>115</v>
      </c>
      <c r="O64" s="8">
        <v>103</v>
      </c>
      <c r="P64" s="8">
        <v>92</v>
      </c>
      <c r="Q64" s="8">
        <v>96</v>
      </c>
      <c r="R64" s="50">
        <f>(Q64/P64)-1</f>
        <v>4.3478260869565188E-2</v>
      </c>
      <c r="S64" s="50">
        <f>(Q64/L64)-1</f>
        <v>-0.17241379310344829</v>
      </c>
      <c r="T64" s="49" t="s">
        <v>338</v>
      </c>
      <c r="U64" s="50"/>
    </row>
    <row r="65" spans="1:21" ht="15" customHeight="1" x14ac:dyDescent="0.2">
      <c r="A65" s="6" t="s">
        <v>117</v>
      </c>
      <c r="B65" s="8">
        <v>1033</v>
      </c>
      <c r="C65" s="8">
        <v>1086</v>
      </c>
      <c r="D65" s="8">
        <v>1170</v>
      </c>
      <c r="E65" s="8">
        <v>1204</v>
      </c>
      <c r="F65" s="8">
        <v>1270</v>
      </c>
      <c r="G65" s="8">
        <v>1305</v>
      </c>
      <c r="H65" s="8">
        <v>1373</v>
      </c>
      <c r="I65" s="8">
        <v>1424</v>
      </c>
      <c r="J65" s="8">
        <v>1407</v>
      </c>
      <c r="K65" s="8">
        <v>1390</v>
      </c>
      <c r="L65" s="8">
        <v>1340</v>
      </c>
      <c r="M65" s="8">
        <v>1340</v>
      </c>
      <c r="N65" s="8">
        <v>1361</v>
      </c>
      <c r="O65" s="8">
        <v>1319</v>
      </c>
      <c r="P65" s="8">
        <v>1317</v>
      </c>
      <c r="Q65" s="8">
        <v>1311</v>
      </c>
      <c r="R65" s="50">
        <f t="shared" si="2"/>
        <v>-4.5558086560364419E-3</v>
      </c>
      <c r="S65" s="50">
        <f t="shared" si="3"/>
        <v>-2.1641791044776149E-2</v>
      </c>
      <c r="T65" s="49" t="s">
        <v>338</v>
      </c>
      <c r="U65" s="50"/>
    </row>
    <row r="66" spans="1:21" ht="15" customHeight="1" x14ac:dyDescent="0.2">
      <c r="A66" s="6" t="s">
        <v>118</v>
      </c>
      <c r="B66" s="8">
        <v>769</v>
      </c>
      <c r="C66" s="8">
        <v>794</v>
      </c>
      <c r="D66" s="8">
        <v>824</v>
      </c>
      <c r="E66" s="8">
        <v>881</v>
      </c>
      <c r="F66" s="8">
        <v>929</v>
      </c>
      <c r="G66" s="8">
        <v>946</v>
      </c>
      <c r="H66" s="8">
        <v>966</v>
      </c>
      <c r="I66" s="8">
        <v>981</v>
      </c>
      <c r="J66" s="8">
        <v>1010</v>
      </c>
      <c r="K66" s="8">
        <v>1028</v>
      </c>
      <c r="L66" s="8">
        <v>1005</v>
      </c>
      <c r="M66" s="8">
        <v>915</v>
      </c>
      <c r="N66" s="8">
        <v>862</v>
      </c>
      <c r="O66" s="8">
        <v>854</v>
      </c>
      <c r="P66" s="8">
        <v>845</v>
      </c>
      <c r="Q66" s="8">
        <v>829</v>
      </c>
      <c r="R66" s="50">
        <f t="shared" si="2"/>
        <v>-1.8934911242603603E-2</v>
      </c>
      <c r="S66" s="50">
        <f t="shared" si="3"/>
        <v>-0.17512437810945269</v>
      </c>
      <c r="T66" s="49" t="s">
        <v>338</v>
      </c>
      <c r="U66" s="50"/>
    </row>
    <row r="67" spans="1:21" ht="15" customHeight="1" x14ac:dyDescent="0.2">
      <c r="A67" s="6" t="s">
        <v>119</v>
      </c>
      <c r="B67" s="8">
        <v>15677</v>
      </c>
      <c r="C67" s="8">
        <v>16066</v>
      </c>
      <c r="D67" s="8">
        <v>16704</v>
      </c>
      <c r="E67" s="8">
        <v>17604</v>
      </c>
      <c r="F67" s="8">
        <v>18782</v>
      </c>
      <c r="G67" s="8">
        <v>19838</v>
      </c>
      <c r="H67" s="8">
        <v>20651</v>
      </c>
      <c r="I67" s="8">
        <v>21714</v>
      </c>
      <c r="J67" s="8">
        <v>22423</v>
      </c>
      <c r="K67" s="8">
        <v>22887</v>
      </c>
      <c r="L67" s="8">
        <v>23227</v>
      </c>
      <c r="M67" s="8">
        <v>23271</v>
      </c>
      <c r="N67" s="8">
        <v>21921</v>
      </c>
      <c r="O67" s="8">
        <v>22312</v>
      </c>
      <c r="P67" s="8">
        <v>23090</v>
      </c>
      <c r="Q67" s="8">
        <v>22007</v>
      </c>
      <c r="R67" s="50">
        <f t="shared" si="2"/>
        <v>-4.6903421394543066E-2</v>
      </c>
      <c r="S67" s="50">
        <f t="shared" si="3"/>
        <v>-5.2525078572351114E-2</v>
      </c>
      <c r="T67" s="49" t="s">
        <v>339</v>
      </c>
      <c r="U67" s="50"/>
    </row>
    <row r="68" spans="1:21" ht="15" customHeight="1" x14ac:dyDescent="0.2">
      <c r="A68" s="6" t="s">
        <v>120</v>
      </c>
      <c r="B68" s="8">
        <v>388</v>
      </c>
      <c r="C68" s="8">
        <v>393</v>
      </c>
      <c r="D68" s="8">
        <v>425</v>
      </c>
      <c r="E68" s="8">
        <v>468</v>
      </c>
      <c r="F68" s="8">
        <v>489</v>
      </c>
      <c r="G68" s="8">
        <v>520</v>
      </c>
      <c r="H68" s="8">
        <v>521</v>
      </c>
      <c r="I68" s="8">
        <v>530</v>
      </c>
      <c r="J68" s="8">
        <v>520</v>
      </c>
      <c r="K68" s="8">
        <v>565</v>
      </c>
      <c r="L68" s="8">
        <v>587</v>
      </c>
      <c r="M68" s="8">
        <v>606</v>
      </c>
      <c r="N68" s="8">
        <v>631</v>
      </c>
      <c r="O68" s="8">
        <v>628</v>
      </c>
      <c r="P68" s="8">
        <v>634</v>
      </c>
      <c r="Q68" s="8">
        <v>627</v>
      </c>
      <c r="R68" s="50">
        <f t="shared" si="2"/>
        <v>-1.104100946372244E-2</v>
      </c>
      <c r="S68" s="50">
        <f t="shared" si="3"/>
        <v>6.8143100511073307E-2</v>
      </c>
      <c r="T68" s="49" t="s">
        <v>338</v>
      </c>
      <c r="U68" s="50"/>
    </row>
    <row r="69" spans="1:21" ht="15" customHeight="1" x14ac:dyDescent="0.2">
      <c r="A69" s="6" t="s">
        <v>121</v>
      </c>
      <c r="B69" s="8">
        <v>1497</v>
      </c>
      <c r="C69" s="8">
        <v>1600</v>
      </c>
      <c r="D69" s="8">
        <v>1675</v>
      </c>
      <c r="E69" s="8">
        <v>1812</v>
      </c>
      <c r="F69" s="8">
        <v>1939</v>
      </c>
      <c r="G69" s="8">
        <v>1996</v>
      </c>
      <c r="H69" s="8">
        <v>2040</v>
      </c>
      <c r="I69" s="8">
        <v>2116</v>
      </c>
      <c r="J69" s="8">
        <v>2183</v>
      </c>
      <c r="K69" s="8">
        <v>2287</v>
      </c>
      <c r="L69" s="8">
        <v>2380</v>
      </c>
      <c r="M69" s="8">
        <v>2695</v>
      </c>
      <c r="N69" s="8">
        <v>2991</v>
      </c>
      <c r="O69" s="8">
        <v>2962</v>
      </c>
      <c r="P69" s="8">
        <v>3119</v>
      </c>
      <c r="Q69" s="8">
        <v>3860</v>
      </c>
      <c r="R69" s="50">
        <f t="shared" ref="R69:R82" si="4">(Q69/P69)-1</f>
        <v>0.23757614620070533</v>
      </c>
      <c r="S69" s="50">
        <f t="shared" ref="S69:S83" si="5">(Q69/L69)-1</f>
        <v>0.62184873949579833</v>
      </c>
      <c r="T69" s="49" t="s">
        <v>338</v>
      </c>
      <c r="U69" s="50"/>
    </row>
    <row r="70" spans="1:21" ht="15" customHeight="1" x14ac:dyDescent="0.2">
      <c r="A70" s="6" t="s">
        <v>3</v>
      </c>
      <c r="B70" s="8">
        <v>1216</v>
      </c>
      <c r="C70" s="8">
        <v>1207</v>
      </c>
      <c r="D70" s="8">
        <v>1245</v>
      </c>
      <c r="E70" s="8">
        <v>1328</v>
      </c>
      <c r="F70" s="8">
        <v>1379</v>
      </c>
      <c r="G70" s="8">
        <v>1354</v>
      </c>
      <c r="H70" s="8">
        <v>1334</v>
      </c>
      <c r="I70" s="8">
        <v>1353</v>
      </c>
      <c r="J70" s="8">
        <v>1353</v>
      </c>
      <c r="K70" s="8">
        <v>1339</v>
      </c>
      <c r="L70" s="8">
        <v>1330</v>
      </c>
      <c r="M70" s="8">
        <v>1352</v>
      </c>
      <c r="N70" s="8">
        <v>1357</v>
      </c>
      <c r="O70" s="8">
        <v>1323</v>
      </c>
      <c r="P70" s="8">
        <v>1347</v>
      </c>
      <c r="Q70" s="8">
        <v>1305</v>
      </c>
      <c r="R70" s="50">
        <f t="shared" si="4"/>
        <v>-3.1180400890868598E-2</v>
      </c>
      <c r="S70" s="50">
        <f t="shared" si="5"/>
        <v>-1.8796992481203034E-2</v>
      </c>
      <c r="T70" s="49" t="s">
        <v>338</v>
      </c>
      <c r="U70" s="50"/>
    </row>
    <row r="71" spans="1:21" ht="15" customHeight="1" x14ac:dyDescent="0.2">
      <c r="A71" s="6" t="s">
        <v>122</v>
      </c>
      <c r="B71" s="8">
        <v>193</v>
      </c>
      <c r="C71" s="8">
        <v>211</v>
      </c>
      <c r="D71" s="8">
        <v>232</v>
      </c>
      <c r="E71" s="8">
        <v>254</v>
      </c>
      <c r="F71" s="8">
        <v>256</v>
      </c>
      <c r="G71" s="8">
        <v>277</v>
      </c>
      <c r="H71" s="8">
        <v>273</v>
      </c>
      <c r="I71" s="8">
        <v>274</v>
      </c>
      <c r="J71" s="8">
        <v>279</v>
      </c>
      <c r="K71" s="8">
        <v>269</v>
      </c>
      <c r="L71" s="8">
        <v>271</v>
      </c>
      <c r="M71" s="8">
        <v>274</v>
      </c>
      <c r="N71" s="8">
        <v>270</v>
      </c>
      <c r="O71" s="8">
        <v>266</v>
      </c>
      <c r="P71" s="8">
        <v>273</v>
      </c>
      <c r="Q71" s="8">
        <v>247</v>
      </c>
      <c r="R71" s="50">
        <f t="shared" si="4"/>
        <v>-9.5238095238095233E-2</v>
      </c>
      <c r="S71" s="50">
        <f t="shared" si="5"/>
        <v>-8.856088560885611E-2</v>
      </c>
      <c r="T71" s="49" t="s">
        <v>338</v>
      </c>
      <c r="U71" s="50"/>
    </row>
    <row r="72" spans="1:21" ht="15" customHeight="1" x14ac:dyDescent="0.2">
      <c r="A72" s="6" t="s">
        <v>4</v>
      </c>
      <c r="B72" s="8">
        <v>1456</v>
      </c>
      <c r="C72" s="8">
        <v>1507</v>
      </c>
      <c r="D72" s="8">
        <v>1602</v>
      </c>
      <c r="E72" s="8">
        <v>1661</v>
      </c>
      <c r="F72" s="8">
        <v>1734</v>
      </c>
      <c r="G72" s="8">
        <v>1819</v>
      </c>
      <c r="H72" s="8">
        <v>1891</v>
      </c>
      <c r="I72" s="8">
        <v>1977</v>
      </c>
      <c r="J72" s="8">
        <v>2011</v>
      </c>
      <c r="K72" s="8">
        <v>2047</v>
      </c>
      <c r="L72" s="8">
        <v>2068</v>
      </c>
      <c r="M72" s="8">
        <v>2095</v>
      </c>
      <c r="N72" s="8">
        <v>2143</v>
      </c>
      <c r="O72" s="8">
        <v>2161</v>
      </c>
      <c r="P72" s="8">
        <v>2133</v>
      </c>
      <c r="Q72" s="8">
        <v>2118</v>
      </c>
      <c r="R72" s="50">
        <f t="shared" si="4"/>
        <v>-7.0323488045006544E-3</v>
      </c>
      <c r="S72" s="50">
        <f t="shared" si="5"/>
        <v>2.4177949709864643E-2</v>
      </c>
      <c r="T72" s="49" t="s">
        <v>338</v>
      </c>
      <c r="U72" s="50"/>
    </row>
    <row r="73" spans="1:21" ht="15" customHeight="1" x14ac:dyDescent="0.2">
      <c r="A73" s="6" t="s">
        <v>5</v>
      </c>
      <c r="B73" s="8">
        <v>2623</v>
      </c>
      <c r="C73" s="8">
        <v>2669</v>
      </c>
      <c r="D73" s="8">
        <v>2775</v>
      </c>
      <c r="E73" s="8">
        <v>2952</v>
      </c>
      <c r="F73" s="8">
        <v>3084</v>
      </c>
      <c r="G73" s="8">
        <v>3204</v>
      </c>
      <c r="H73" s="8">
        <v>3310</v>
      </c>
      <c r="I73" s="8">
        <v>3329</v>
      </c>
      <c r="J73" s="8">
        <v>3417</v>
      </c>
      <c r="K73" s="8">
        <v>3376</v>
      </c>
      <c r="L73" s="8">
        <v>3339</v>
      </c>
      <c r="M73" s="8">
        <v>3301</v>
      </c>
      <c r="N73" s="8">
        <v>3241</v>
      </c>
      <c r="O73" s="8">
        <v>3078</v>
      </c>
      <c r="P73" s="8">
        <v>3085</v>
      </c>
      <c r="Q73" s="8">
        <v>3026</v>
      </c>
      <c r="R73" s="50">
        <f t="shared" si="4"/>
        <v>-1.912479740680717E-2</v>
      </c>
      <c r="S73" s="50">
        <f t="shared" si="5"/>
        <v>-9.37406409104522E-2</v>
      </c>
      <c r="T73" s="49" t="s">
        <v>338</v>
      </c>
      <c r="U73" s="50"/>
    </row>
    <row r="74" spans="1:21" ht="15" customHeight="1" x14ac:dyDescent="0.2">
      <c r="A74" s="6" t="s">
        <v>123</v>
      </c>
      <c r="B74" s="8">
        <v>2178</v>
      </c>
      <c r="C74" s="8">
        <v>2212</v>
      </c>
      <c r="D74" s="8">
        <v>2332</v>
      </c>
      <c r="E74" s="8">
        <v>2488</v>
      </c>
      <c r="F74" s="8">
        <v>2569</v>
      </c>
      <c r="G74" s="8">
        <v>2667</v>
      </c>
      <c r="H74" s="8">
        <v>2804</v>
      </c>
      <c r="I74" s="8">
        <v>2880</v>
      </c>
      <c r="J74" s="8">
        <v>2830</v>
      </c>
      <c r="K74" s="8">
        <v>2928</v>
      </c>
      <c r="L74" s="8">
        <v>2967</v>
      </c>
      <c r="M74" s="8">
        <v>2945</v>
      </c>
      <c r="N74" s="8">
        <v>2941</v>
      </c>
      <c r="O74" s="8">
        <v>2873</v>
      </c>
      <c r="P74" s="8">
        <v>2851</v>
      </c>
      <c r="Q74" s="8">
        <v>2780</v>
      </c>
      <c r="R74" s="50">
        <f t="shared" si="4"/>
        <v>-2.4903542616625751E-2</v>
      </c>
      <c r="S74" s="50">
        <f t="shared" si="5"/>
        <v>-6.3026626221772797E-2</v>
      </c>
      <c r="T74" s="49" t="s">
        <v>338</v>
      </c>
      <c r="U74" s="50"/>
    </row>
    <row r="75" spans="1:21" ht="15" customHeight="1" x14ac:dyDescent="0.2">
      <c r="A75" s="6" t="s">
        <v>124</v>
      </c>
      <c r="B75" s="8">
        <v>70</v>
      </c>
      <c r="C75" s="8">
        <v>73</v>
      </c>
      <c r="D75" s="8">
        <v>81</v>
      </c>
      <c r="E75" s="8">
        <v>73</v>
      </c>
      <c r="F75" s="8">
        <v>75</v>
      </c>
      <c r="G75" s="8">
        <v>75</v>
      </c>
      <c r="H75" s="8">
        <v>81</v>
      </c>
      <c r="I75" s="8">
        <v>78</v>
      </c>
      <c r="J75" s="8">
        <v>83</v>
      </c>
      <c r="K75" s="8">
        <v>98</v>
      </c>
      <c r="L75" s="8">
        <v>95</v>
      </c>
      <c r="M75" s="8">
        <v>94</v>
      </c>
      <c r="N75" s="8">
        <v>100</v>
      </c>
      <c r="O75" s="8">
        <v>95</v>
      </c>
      <c r="P75" s="8">
        <v>101</v>
      </c>
      <c r="Q75" s="8">
        <v>106</v>
      </c>
      <c r="R75" s="50">
        <f t="shared" si="4"/>
        <v>4.9504950495049549E-2</v>
      </c>
      <c r="S75" s="50">
        <f t="shared" si="5"/>
        <v>0.11578947368421044</v>
      </c>
      <c r="T75" s="49" t="s">
        <v>338</v>
      </c>
      <c r="U75" s="50"/>
    </row>
    <row r="76" spans="1:21" ht="15" customHeight="1" x14ac:dyDescent="0.2">
      <c r="A76" s="6" t="s">
        <v>125</v>
      </c>
      <c r="B76" s="8">
        <v>10149</v>
      </c>
      <c r="C76" s="8">
        <v>10703</v>
      </c>
      <c r="D76" s="8">
        <v>11348</v>
      </c>
      <c r="E76" s="8">
        <v>12161</v>
      </c>
      <c r="F76" s="8">
        <v>12646</v>
      </c>
      <c r="G76" s="8">
        <v>13221</v>
      </c>
      <c r="H76" s="8">
        <v>13613</v>
      </c>
      <c r="I76" s="8">
        <v>14272</v>
      </c>
      <c r="J76" s="8">
        <v>15326</v>
      </c>
      <c r="K76" s="8">
        <v>16588</v>
      </c>
      <c r="L76" s="8">
        <v>17272</v>
      </c>
      <c r="M76" s="8">
        <v>17777</v>
      </c>
      <c r="N76" s="8">
        <v>17655</v>
      </c>
      <c r="O76" s="8">
        <v>18118</v>
      </c>
      <c r="P76" s="8">
        <v>18805</v>
      </c>
      <c r="Q76" s="8">
        <v>18233</v>
      </c>
      <c r="R76" s="50">
        <f t="shared" si="4"/>
        <v>-3.0417442169635711E-2</v>
      </c>
      <c r="S76" s="50">
        <f t="shared" si="5"/>
        <v>5.5639184807781294E-2</v>
      </c>
      <c r="T76" s="49" t="s">
        <v>339</v>
      </c>
      <c r="U76" s="50"/>
    </row>
    <row r="77" spans="1:21" ht="15" customHeight="1" x14ac:dyDescent="0.2">
      <c r="A77" s="6" t="s">
        <v>8</v>
      </c>
      <c r="B77" s="8">
        <v>6341</v>
      </c>
      <c r="C77" s="8">
        <v>6610</v>
      </c>
      <c r="D77" s="8">
        <v>7338</v>
      </c>
      <c r="E77" s="8">
        <v>8134</v>
      </c>
      <c r="F77" s="8">
        <v>9120</v>
      </c>
      <c r="G77" s="8">
        <v>9965</v>
      </c>
      <c r="H77" s="8">
        <v>10746</v>
      </c>
      <c r="I77" s="8">
        <v>11623</v>
      </c>
      <c r="J77" s="8">
        <v>12610</v>
      </c>
      <c r="K77" s="8">
        <v>13331</v>
      </c>
      <c r="L77" s="8">
        <v>13905</v>
      </c>
      <c r="M77" s="8">
        <v>14476</v>
      </c>
      <c r="N77" s="8">
        <v>15123</v>
      </c>
      <c r="O77" s="8">
        <v>15369</v>
      </c>
      <c r="P77" s="8">
        <v>16105</v>
      </c>
      <c r="Q77" s="8">
        <v>15953</v>
      </c>
      <c r="R77" s="50">
        <f t="shared" si="4"/>
        <v>-9.4380627134430517E-3</v>
      </c>
      <c r="S77" s="50">
        <f t="shared" si="5"/>
        <v>0.14728514922689673</v>
      </c>
      <c r="T77" s="49" t="s">
        <v>339</v>
      </c>
      <c r="U77" s="50"/>
    </row>
    <row r="78" spans="1:21" ht="15" customHeight="1" x14ac:dyDescent="0.2">
      <c r="A78" s="6" t="s">
        <v>6</v>
      </c>
      <c r="B78" s="8">
        <v>2890</v>
      </c>
      <c r="C78" s="8">
        <v>2958</v>
      </c>
      <c r="D78" s="8">
        <v>3159</v>
      </c>
      <c r="E78" s="8">
        <v>3415</v>
      </c>
      <c r="F78" s="8">
        <v>3647</v>
      </c>
      <c r="G78" s="8">
        <v>3787</v>
      </c>
      <c r="H78" s="8">
        <v>3939</v>
      </c>
      <c r="I78" s="8">
        <v>4005</v>
      </c>
      <c r="J78" s="8">
        <v>4110</v>
      </c>
      <c r="K78" s="8">
        <v>4146</v>
      </c>
      <c r="L78" s="8">
        <v>4151</v>
      </c>
      <c r="M78" s="8">
        <v>4177</v>
      </c>
      <c r="N78" s="8">
        <v>4299</v>
      </c>
      <c r="O78" s="8">
        <v>4361</v>
      </c>
      <c r="P78" s="8">
        <v>4375</v>
      </c>
      <c r="Q78" s="8">
        <v>4250</v>
      </c>
      <c r="R78" s="50">
        <f t="shared" si="4"/>
        <v>-2.8571428571428581E-2</v>
      </c>
      <c r="S78" s="50">
        <f t="shared" si="5"/>
        <v>2.3849674777162155E-2</v>
      </c>
      <c r="T78" s="49" t="s">
        <v>338</v>
      </c>
      <c r="U78" s="50"/>
    </row>
    <row r="79" spans="1:21" ht="15" customHeight="1" x14ac:dyDescent="0.2">
      <c r="A79" s="6" t="s">
        <v>126</v>
      </c>
      <c r="B79" s="8">
        <v>8544</v>
      </c>
      <c r="C79" s="8">
        <v>9946</v>
      </c>
      <c r="D79" s="8">
        <v>11496</v>
      </c>
      <c r="E79" s="8">
        <v>13892</v>
      </c>
      <c r="F79" s="8">
        <v>15387</v>
      </c>
      <c r="G79" s="8">
        <v>16243</v>
      </c>
      <c r="H79" s="8">
        <v>17101</v>
      </c>
      <c r="I79" s="8">
        <v>17977</v>
      </c>
      <c r="J79" s="8">
        <v>19541</v>
      </c>
      <c r="K79" s="8">
        <v>21319</v>
      </c>
      <c r="L79" s="8">
        <v>23336</v>
      </c>
      <c r="M79" s="8">
        <v>25254</v>
      </c>
      <c r="N79" s="8">
        <v>27037</v>
      </c>
      <c r="O79" s="8">
        <v>28538</v>
      </c>
      <c r="P79" s="8">
        <v>30390</v>
      </c>
      <c r="Q79" s="8">
        <v>29920</v>
      </c>
      <c r="R79" s="50">
        <f t="shared" si="4"/>
        <v>-1.5465613688713353E-2</v>
      </c>
      <c r="S79" s="50">
        <f t="shared" si="5"/>
        <v>0.28213918409324656</v>
      </c>
      <c r="T79" s="49" t="s">
        <v>339</v>
      </c>
      <c r="U79" s="50"/>
    </row>
    <row r="80" spans="1:21" ht="15" customHeight="1" x14ac:dyDescent="0.2">
      <c r="A80" s="6" t="s">
        <v>127</v>
      </c>
      <c r="B80" s="8">
        <v>12013</v>
      </c>
      <c r="C80" s="8">
        <v>12114</v>
      </c>
      <c r="D80" s="8">
        <v>12416</v>
      </c>
      <c r="E80" s="8">
        <v>13048</v>
      </c>
      <c r="F80" s="8">
        <v>13762</v>
      </c>
      <c r="G80" s="8">
        <v>14746</v>
      </c>
      <c r="H80" s="8">
        <v>15820</v>
      </c>
      <c r="I80" s="8">
        <v>17174</v>
      </c>
      <c r="J80" s="8">
        <v>17934</v>
      </c>
      <c r="K80" s="8">
        <v>18096</v>
      </c>
      <c r="L80" s="8">
        <v>18621</v>
      </c>
      <c r="M80" s="8">
        <v>19017</v>
      </c>
      <c r="N80" s="8">
        <v>18559</v>
      </c>
      <c r="O80" s="8">
        <v>18998</v>
      </c>
      <c r="P80" s="8">
        <v>19921</v>
      </c>
      <c r="Q80" s="8">
        <v>19054</v>
      </c>
      <c r="R80" s="50">
        <f t="shared" si="4"/>
        <v>-4.3521911550625014E-2</v>
      </c>
      <c r="S80" s="50">
        <f t="shared" si="5"/>
        <v>2.3253316148434511E-2</v>
      </c>
      <c r="T80" s="49" t="s">
        <v>339</v>
      </c>
      <c r="U80" s="50"/>
    </row>
    <row r="81" spans="1:21" ht="15" customHeight="1" x14ac:dyDescent="0.2">
      <c r="A81" s="6" t="s">
        <v>9</v>
      </c>
      <c r="B81" s="8">
        <v>5362</v>
      </c>
      <c r="C81" s="8">
        <v>5475</v>
      </c>
      <c r="D81" s="8">
        <v>5715</v>
      </c>
      <c r="E81" s="8">
        <v>6030</v>
      </c>
      <c r="F81" s="8">
        <v>6210</v>
      </c>
      <c r="G81" s="8">
        <v>6329</v>
      </c>
      <c r="H81" s="8">
        <v>6472</v>
      </c>
      <c r="I81" s="8">
        <v>6601</v>
      </c>
      <c r="J81" s="8">
        <v>6792</v>
      </c>
      <c r="K81" s="8">
        <v>6908</v>
      </c>
      <c r="L81" s="8">
        <v>6952</v>
      </c>
      <c r="M81" s="8">
        <v>7108</v>
      </c>
      <c r="N81" s="8">
        <v>7092</v>
      </c>
      <c r="O81" s="8">
        <v>6819</v>
      </c>
      <c r="P81" s="8">
        <v>6873</v>
      </c>
      <c r="Q81" s="8">
        <v>6681</v>
      </c>
      <c r="R81" s="50">
        <f t="shared" si="4"/>
        <v>-2.7935399388913096E-2</v>
      </c>
      <c r="S81" s="50">
        <f t="shared" si="5"/>
        <v>-3.898158803222096E-2</v>
      </c>
      <c r="T81" s="49" t="s">
        <v>339</v>
      </c>
      <c r="U81" s="50"/>
    </row>
    <row r="82" spans="1:21" ht="15" customHeight="1" x14ac:dyDescent="0.2">
      <c r="A82" s="6" t="s">
        <v>128</v>
      </c>
      <c r="B82" s="8">
        <v>204</v>
      </c>
      <c r="C82" s="8">
        <v>213</v>
      </c>
      <c r="D82" s="8">
        <v>231</v>
      </c>
      <c r="E82" s="8">
        <v>239</v>
      </c>
      <c r="F82" s="8">
        <v>244</v>
      </c>
      <c r="G82" s="8">
        <v>236</v>
      </c>
      <c r="H82" s="8">
        <v>246</v>
      </c>
      <c r="I82" s="8">
        <v>239</v>
      </c>
      <c r="J82" s="8">
        <v>252</v>
      </c>
      <c r="K82" s="8">
        <v>245</v>
      </c>
      <c r="L82" s="8">
        <v>248</v>
      </c>
      <c r="M82" s="8">
        <v>263</v>
      </c>
      <c r="N82" s="8">
        <v>263</v>
      </c>
      <c r="O82" s="8">
        <v>247</v>
      </c>
      <c r="P82" s="8">
        <v>229</v>
      </c>
      <c r="Q82" s="8">
        <v>215</v>
      </c>
      <c r="R82" s="50">
        <f t="shared" si="4"/>
        <v>-6.1135371179039333E-2</v>
      </c>
      <c r="S82" s="50">
        <f t="shared" si="5"/>
        <v>-0.13306451612903225</v>
      </c>
      <c r="T82" s="49" t="s">
        <v>338</v>
      </c>
      <c r="U82" s="50"/>
    </row>
    <row r="83" spans="1:21" s="236" customFormat="1" ht="20.25" customHeight="1" x14ac:dyDescent="0.2">
      <c r="A83" s="234" t="s">
        <v>37</v>
      </c>
      <c r="B83" s="235">
        <v>385966</v>
      </c>
      <c r="C83" s="235">
        <v>402387</v>
      </c>
      <c r="D83" s="235">
        <v>425526</v>
      </c>
      <c r="E83" s="235">
        <v>454831</v>
      </c>
      <c r="F83" s="235">
        <v>482024</v>
      </c>
      <c r="G83" s="235">
        <v>505122</v>
      </c>
      <c r="H83" s="235">
        <v>527715</v>
      </c>
      <c r="I83" s="235">
        <v>551844</v>
      </c>
      <c r="J83" s="235">
        <v>579220</v>
      </c>
      <c r="K83" s="235">
        <v>602495</v>
      </c>
      <c r="L83" s="235">
        <v>621763</v>
      </c>
      <c r="M83" s="235">
        <v>638840</v>
      </c>
      <c r="N83" s="235">
        <v>642865</v>
      </c>
      <c r="O83" s="235">
        <v>653518</v>
      </c>
      <c r="P83" s="235">
        <v>673692</v>
      </c>
      <c r="Q83" s="235">
        <v>658085</v>
      </c>
      <c r="R83" s="208">
        <f>(Q83/P83)-1</f>
        <v>-2.3166372763814946E-2</v>
      </c>
      <c r="S83" s="208">
        <f t="shared" si="5"/>
        <v>5.841775724834064E-2</v>
      </c>
      <c r="T83" s="209"/>
      <c r="U83" s="235"/>
    </row>
  </sheetData>
  <mergeCells count="1">
    <mergeCell ref="R2:S2"/>
  </mergeCells>
  <phoneticPr fontId="0" type="noConversion"/>
  <hyperlinks>
    <hyperlink ref="U1" location="Contents!A1" display="Contents page" xr:uid="{00000000-0004-0000-1A00-000000000000}"/>
  </hyperlinks>
  <pageMargins left="0.7" right="0.7" top="0.75" bottom="0.75" header="0.3" footer="0.3"/>
  <headerFooter>
    <oddFooter>&amp;C_x000D_&amp;1#&amp;"Arial Black"&amp;10&amp;K000000 OFFICIAL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/>
  <dimension ref="A1:J98"/>
  <sheetViews>
    <sheetView zoomScale="110" zoomScaleNormal="110" workbookViewId="0">
      <pane xSplit="1" ySplit="2" topLeftCell="B69" activePane="bottomRight" state="frozen"/>
      <selection pane="topRight"/>
      <selection pane="bottomLeft"/>
      <selection pane="bottomRight" activeCell="A98" sqref="A98"/>
    </sheetView>
  </sheetViews>
  <sheetFormatPr defaultColWidth="9" defaultRowHeight="10" x14ac:dyDescent="0.2"/>
  <cols>
    <col min="1" max="1" width="9" style="6"/>
    <col min="2" max="4" width="10.8984375" style="6" customWidth="1"/>
    <col min="5" max="6" width="14.8984375" style="6" customWidth="1"/>
    <col min="7" max="7" width="9" style="6"/>
    <col min="8" max="8" width="12.8984375" style="6" customWidth="1"/>
    <col min="9" max="9" width="9" style="6"/>
    <col min="10" max="10" width="10.09765625" style="6" customWidth="1"/>
    <col min="11" max="16384" width="9" style="6"/>
  </cols>
  <sheetData>
    <row r="1" spans="1:8" ht="30" customHeight="1" x14ac:dyDescent="0.2">
      <c r="A1" s="202" t="s">
        <v>410</v>
      </c>
      <c r="E1" s="109"/>
      <c r="H1" s="97" t="s">
        <v>359</v>
      </c>
    </row>
    <row r="2" spans="1:8" ht="41.25" customHeight="1" x14ac:dyDescent="0.25">
      <c r="B2" s="29" t="s">
        <v>138</v>
      </c>
      <c r="C2" s="29" t="s">
        <v>360</v>
      </c>
      <c r="D2" s="29" t="s">
        <v>296</v>
      </c>
      <c r="E2" s="29" t="s">
        <v>346</v>
      </c>
      <c r="F2" s="29" t="s">
        <v>347</v>
      </c>
      <c r="G2" s="110"/>
    </row>
    <row r="3" spans="1:8" ht="11.5" x14ac:dyDescent="0.25">
      <c r="A3" s="3">
        <v>36678</v>
      </c>
      <c r="B3" s="187">
        <v>6.9881605728000729E-2</v>
      </c>
      <c r="C3" s="188">
        <v>4.4848822411045708E-2</v>
      </c>
      <c r="D3" s="188">
        <v>6.5670797307788353E-2</v>
      </c>
      <c r="E3" s="69"/>
      <c r="F3" s="78"/>
      <c r="G3" s="14"/>
    </row>
    <row r="4" spans="1:8" ht="11.5" x14ac:dyDescent="0.25">
      <c r="A4" s="3">
        <v>36770</v>
      </c>
      <c r="B4" s="187">
        <v>5.6550711700970036E-2</v>
      </c>
      <c r="C4" s="188">
        <v>4.6113443981681268E-2</v>
      </c>
      <c r="D4" s="188">
        <v>5.4815974735928918E-2</v>
      </c>
      <c r="E4" s="69"/>
      <c r="F4" s="78"/>
      <c r="G4" s="14"/>
    </row>
    <row r="5" spans="1:8" ht="11.5" x14ac:dyDescent="0.25">
      <c r="A5" s="3">
        <v>36861</v>
      </c>
      <c r="B5" s="187">
        <v>4.8371757163195195E-2</v>
      </c>
      <c r="C5" s="188">
        <v>5.5539366582326277E-2</v>
      </c>
      <c r="D5" s="188">
        <v>4.9561189149501361E-2</v>
      </c>
      <c r="E5" s="69"/>
      <c r="F5" s="69"/>
      <c r="G5" s="14"/>
    </row>
    <row r="6" spans="1:8" ht="11.5" x14ac:dyDescent="0.25">
      <c r="A6" s="3">
        <v>36951</v>
      </c>
      <c r="B6" s="187">
        <v>5.6612434618705798E-2</v>
      </c>
      <c r="C6" s="188">
        <v>4.1397353919898849E-2</v>
      </c>
      <c r="D6" s="188">
        <v>5.4093307096829468E-2</v>
      </c>
      <c r="E6" s="69"/>
      <c r="F6" s="69"/>
      <c r="G6" s="14"/>
    </row>
    <row r="7" spans="1:8" ht="11.5" x14ac:dyDescent="0.25">
      <c r="A7" s="3">
        <v>37043</v>
      </c>
      <c r="B7" s="187">
        <v>5.9913078669762143E-2</v>
      </c>
      <c r="C7" s="188">
        <v>3.3783157336136016E-2</v>
      </c>
      <c r="D7" s="188">
        <v>5.5603598987718605E-2</v>
      </c>
      <c r="E7" s="69"/>
      <c r="F7" s="69"/>
      <c r="G7" s="14"/>
    </row>
    <row r="8" spans="1:8" ht="11.5" x14ac:dyDescent="0.25">
      <c r="A8" s="3">
        <v>37135</v>
      </c>
      <c r="B8" s="187">
        <v>4.8617421379911097E-2</v>
      </c>
      <c r="C8" s="188">
        <v>5.9163313121722405E-2</v>
      </c>
      <c r="D8" s="188">
        <v>5.0355751291893736E-2</v>
      </c>
      <c r="E8" s="69"/>
      <c r="F8" s="69"/>
      <c r="G8" s="14"/>
    </row>
    <row r="9" spans="1:8" ht="11.5" x14ac:dyDescent="0.25">
      <c r="A9" s="3">
        <v>37226</v>
      </c>
      <c r="B9" s="187">
        <v>5.3434976595616135E-2</v>
      </c>
      <c r="C9" s="188">
        <v>4.1033318201503022E-2</v>
      </c>
      <c r="D9" s="188">
        <v>5.1365256013451432E-2</v>
      </c>
      <c r="E9" s="69"/>
      <c r="F9" s="69"/>
      <c r="G9" s="14"/>
    </row>
    <row r="10" spans="1:8" ht="11.5" x14ac:dyDescent="0.25">
      <c r="A10" s="3">
        <v>37316</v>
      </c>
      <c r="B10" s="187">
        <v>4.9615476152040872E-2</v>
      </c>
      <c r="C10" s="188">
        <v>6.5492066873022781E-2</v>
      </c>
      <c r="D10" s="188">
        <v>5.2212467817857711E-2</v>
      </c>
      <c r="E10" s="69">
        <f>E11</f>
        <v>3.7311508768919477E-2</v>
      </c>
      <c r="F10" s="69">
        <f>$F$63</f>
        <v>4.558050350147743E-2</v>
      </c>
      <c r="G10" s="14"/>
    </row>
    <row r="11" spans="1:8" ht="11.5" x14ac:dyDescent="0.25">
      <c r="A11" s="3">
        <v>37408</v>
      </c>
      <c r="B11" s="187">
        <v>3.4330216973516459E-2</v>
      </c>
      <c r="C11" s="188">
        <v>7.8430056145836646E-2</v>
      </c>
      <c r="D11" s="188">
        <v>4.145304290095253E-2</v>
      </c>
      <c r="E11" s="69">
        <f t="shared" ref="E11:E74" si="0">E12</f>
        <v>3.7311508768919477E-2</v>
      </c>
      <c r="F11" s="69">
        <f t="shared" ref="F11:F56" si="1">$F$63</f>
        <v>4.558050350147743E-2</v>
      </c>
      <c r="G11" s="14"/>
    </row>
    <row r="12" spans="1:8" ht="11.5" x14ac:dyDescent="0.25">
      <c r="A12" s="3">
        <v>37500</v>
      </c>
      <c r="B12" s="187">
        <v>3.561938706836254E-2</v>
      </c>
      <c r="C12" s="188">
        <v>6.7470443716323825E-2</v>
      </c>
      <c r="D12" s="188">
        <v>4.09135737431785E-2</v>
      </c>
      <c r="E12" s="69">
        <f t="shared" si="0"/>
        <v>3.7311508768919477E-2</v>
      </c>
      <c r="F12" s="69">
        <f t="shared" si="1"/>
        <v>4.558050350147743E-2</v>
      </c>
      <c r="G12" s="14"/>
    </row>
    <row r="13" spans="1:8" ht="11.5" x14ac:dyDescent="0.25">
      <c r="A13" s="3">
        <v>37591</v>
      </c>
      <c r="B13" s="187">
        <v>2.7066996698996704E-2</v>
      </c>
      <c r="C13" s="188">
        <v>7.701758147636717E-2</v>
      </c>
      <c r="D13" s="188">
        <v>3.532135923251456E-2</v>
      </c>
      <c r="E13" s="69">
        <f t="shared" si="0"/>
        <v>3.7311508768919477E-2</v>
      </c>
      <c r="F13" s="69">
        <f t="shared" si="1"/>
        <v>4.558050350147743E-2</v>
      </c>
      <c r="G13" s="14"/>
    </row>
    <row r="14" spans="1:8" ht="11.5" x14ac:dyDescent="0.25">
      <c r="A14" s="3">
        <v>37681</v>
      </c>
      <c r="B14" s="187">
        <v>2.0086275932033049E-2</v>
      </c>
      <c r="C14" s="188">
        <v>6.9879333216343653E-2</v>
      </c>
      <c r="D14" s="188">
        <v>2.8333900360046238E-2</v>
      </c>
      <c r="E14" s="69">
        <f t="shared" si="0"/>
        <v>3.7311508768919477E-2</v>
      </c>
      <c r="F14" s="69">
        <f t="shared" si="1"/>
        <v>4.558050350147743E-2</v>
      </c>
      <c r="G14" s="14"/>
    </row>
    <row r="15" spans="1:8" ht="11.5" x14ac:dyDescent="0.25">
      <c r="A15" s="3">
        <v>37773</v>
      </c>
      <c r="B15" s="187">
        <v>2.375878778440077E-2</v>
      </c>
      <c r="C15" s="188">
        <v>6.6297655591047722E-2</v>
      </c>
      <c r="D15" s="188">
        <v>3.0873437815346572E-2</v>
      </c>
      <c r="E15" s="69">
        <f t="shared" si="0"/>
        <v>3.7311508768919477E-2</v>
      </c>
      <c r="F15" s="69">
        <f t="shared" si="1"/>
        <v>4.558050350147743E-2</v>
      </c>
      <c r="G15" s="14"/>
    </row>
    <row r="16" spans="1:8" ht="11.5" x14ac:dyDescent="0.25">
      <c r="A16" s="3">
        <v>37865</v>
      </c>
      <c r="B16" s="187">
        <v>3.0285450677562276E-2</v>
      </c>
      <c r="C16" s="188">
        <v>5.5837907872440473E-2</v>
      </c>
      <c r="D16" s="188">
        <v>3.464106345077278E-2</v>
      </c>
      <c r="E16" s="69">
        <f t="shared" si="0"/>
        <v>3.7311508768919477E-2</v>
      </c>
      <c r="F16" s="69">
        <f t="shared" si="1"/>
        <v>4.558050350147743E-2</v>
      </c>
      <c r="G16" s="14"/>
    </row>
    <row r="17" spans="1:7" ht="11.5" x14ac:dyDescent="0.25">
      <c r="A17" s="3">
        <v>37956</v>
      </c>
      <c r="B17" s="187">
        <v>2.6091383690589831E-2</v>
      </c>
      <c r="C17" s="188">
        <v>6.2411344645898481E-2</v>
      </c>
      <c r="D17" s="188">
        <v>3.2334996376676362E-2</v>
      </c>
      <c r="E17" s="69">
        <f t="shared" si="0"/>
        <v>3.7311508768919477E-2</v>
      </c>
      <c r="F17" s="69">
        <f t="shared" si="1"/>
        <v>4.558050350147743E-2</v>
      </c>
      <c r="G17" s="14"/>
    </row>
    <row r="18" spans="1:7" ht="11.5" x14ac:dyDescent="0.25">
      <c r="A18" s="3">
        <v>38047</v>
      </c>
      <c r="B18" s="187">
        <v>3.2067511380602154E-2</v>
      </c>
      <c r="C18" s="188">
        <v>6.2801410707366223E-2</v>
      </c>
      <c r="D18" s="188">
        <v>3.7363882310077257E-2</v>
      </c>
      <c r="E18" s="69">
        <f t="shared" si="0"/>
        <v>3.7311508768919477E-2</v>
      </c>
      <c r="F18" s="69">
        <f t="shared" si="1"/>
        <v>4.558050350147743E-2</v>
      </c>
      <c r="G18" s="14"/>
    </row>
    <row r="19" spans="1:7" ht="11.5" x14ac:dyDescent="0.25">
      <c r="A19" s="3">
        <v>38139</v>
      </c>
      <c r="B19" s="187">
        <v>2.6440565667402049E-2</v>
      </c>
      <c r="C19" s="188">
        <v>5.9751852368335356E-2</v>
      </c>
      <c r="D19" s="188">
        <v>3.2203346838398428E-2</v>
      </c>
      <c r="E19" s="69">
        <f t="shared" si="0"/>
        <v>3.7311508768919477E-2</v>
      </c>
      <c r="F19" s="69">
        <f t="shared" si="1"/>
        <v>4.558050350147743E-2</v>
      </c>
      <c r="G19" s="14"/>
    </row>
    <row r="20" spans="1:7" ht="11.5" x14ac:dyDescent="0.25">
      <c r="A20" s="3">
        <v>38231</v>
      </c>
      <c r="B20" s="187">
        <v>2.4024776703365669E-2</v>
      </c>
      <c r="C20" s="188">
        <v>5.1622827585338982E-2</v>
      </c>
      <c r="D20" s="188">
        <v>2.8825454335225764E-2</v>
      </c>
      <c r="E20" s="69">
        <f t="shared" si="0"/>
        <v>3.7311508768919477E-2</v>
      </c>
      <c r="F20" s="69">
        <f t="shared" si="1"/>
        <v>4.558050350147743E-2</v>
      </c>
      <c r="G20" s="14"/>
    </row>
    <row r="21" spans="1:7" ht="11.5" x14ac:dyDescent="0.25">
      <c r="A21" s="3">
        <v>38322</v>
      </c>
      <c r="B21" s="187">
        <v>3.1529861566266471E-2</v>
      </c>
      <c r="C21" s="188">
        <v>4.9141510276708988E-2</v>
      </c>
      <c r="D21" s="188">
        <v>3.4645611861955805E-2</v>
      </c>
      <c r="E21" s="69">
        <f t="shared" si="0"/>
        <v>3.7311508768919477E-2</v>
      </c>
      <c r="F21" s="69">
        <f t="shared" si="1"/>
        <v>4.558050350147743E-2</v>
      </c>
      <c r="G21" s="14"/>
    </row>
    <row r="22" spans="1:7" ht="11.5" x14ac:dyDescent="0.25">
      <c r="A22" s="3">
        <v>38412</v>
      </c>
      <c r="B22" s="187">
        <v>2.9804612582625234E-2</v>
      </c>
      <c r="C22" s="188">
        <v>4.8305386131469952E-2</v>
      </c>
      <c r="D22" s="188">
        <v>3.3071029492452109E-2</v>
      </c>
      <c r="E22" s="69">
        <f t="shared" si="0"/>
        <v>3.7311508768919477E-2</v>
      </c>
      <c r="F22" s="69">
        <f t="shared" si="1"/>
        <v>4.558050350147743E-2</v>
      </c>
      <c r="G22" s="14"/>
    </row>
    <row r="23" spans="1:7" ht="11.5" x14ac:dyDescent="0.25">
      <c r="A23" s="3">
        <v>38504</v>
      </c>
      <c r="B23" s="187">
        <v>3.4836252894292707E-2</v>
      </c>
      <c r="C23" s="188">
        <v>2.9911899141136233E-2</v>
      </c>
      <c r="D23" s="188">
        <v>3.396161379946383E-2</v>
      </c>
      <c r="E23" s="69">
        <f t="shared" si="0"/>
        <v>3.7311508768919477E-2</v>
      </c>
      <c r="F23" s="69">
        <f t="shared" si="1"/>
        <v>4.558050350147743E-2</v>
      </c>
      <c r="G23" s="14"/>
    </row>
    <row r="24" spans="1:7" ht="12.5" x14ac:dyDescent="0.25">
      <c r="A24" s="3">
        <v>38596</v>
      </c>
      <c r="B24" s="187">
        <v>3.9990165684015366E-2</v>
      </c>
      <c r="C24" s="188">
        <v>3.364511814829152E-2</v>
      </c>
      <c r="D24" s="69">
        <v>3.8861988488038124E-2</v>
      </c>
      <c r="E24" s="69">
        <f t="shared" si="0"/>
        <v>3.7311508768919477E-2</v>
      </c>
      <c r="F24" s="69">
        <f t="shared" si="1"/>
        <v>4.558050350147743E-2</v>
      </c>
      <c r="G24" s="111"/>
    </row>
    <row r="25" spans="1:7" ht="12.5" x14ac:dyDescent="0.25">
      <c r="A25" s="3">
        <v>38687</v>
      </c>
      <c r="B25" s="187">
        <v>4.5272347684011338E-2</v>
      </c>
      <c r="C25" s="188">
        <v>3.8643490735786434E-2</v>
      </c>
      <c r="D25" s="69">
        <v>4.4083178276313806E-2</v>
      </c>
      <c r="E25" s="69">
        <f t="shared" si="0"/>
        <v>3.7311508768919477E-2</v>
      </c>
      <c r="F25" s="69">
        <f t="shared" si="1"/>
        <v>4.558050350147743E-2</v>
      </c>
      <c r="G25" s="111"/>
    </row>
    <row r="26" spans="1:7" ht="12.5" x14ac:dyDescent="0.25">
      <c r="A26" s="3">
        <v>38777</v>
      </c>
      <c r="B26" s="187">
        <v>3.9058275239960638E-2</v>
      </c>
      <c r="C26" s="188">
        <v>3.9251495669028857E-2</v>
      </c>
      <c r="D26" s="69">
        <v>3.9092892477203378E-2</v>
      </c>
      <c r="E26" s="69">
        <f t="shared" si="0"/>
        <v>3.7311508768919477E-2</v>
      </c>
      <c r="F26" s="69">
        <f t="shared" si="1"/>
        <v>4.558050350147743E-2</v>
      </c>
      <c r="G26" s="111"/>
    </row>
    <row r="27" spans="1:7" ht="12.5" x14ac:dyDescent="0.25">
      <c r="A27" s="3">
        <v>38869</v>
      </c>
      <c r="B27" s="187">
        <v>5.4231466031968711E-2</v>
      </c>
      <c r="C27" s="188">
        <v>4.0366748894566928E-2</v>
      </c>
      <c r="D27" s="69">
        <v>5.1778529476523616E-2</v>
      </c>
      <c r="E27" s="69">
        <f t="shared" si="0"/>
        <v>3.7311508768919477E-2</v>
      </c>
      <c r="F27" s="69">
        <f t="shared" si="1"/>
        <v>4.558050350147743E-2</v>
      </c>
      <c r="G27" s="111"/>
    </row>
    <row r="28" spans="1:7" ht="12.5" x14ac:dyDescent="0.25">
      <c r="A28" s="3">
        <v>38961</v>
      </c>
      <c r="B28" s="187">
        <v>5.5617584158937694E-2</v>
      </c>
      <c r="C28" s="188">
        <v>4.7287346391358343E-2</v>
      </c>
      <c r="D28" s="69">
        <v>5.4143869388245669E-2</v>
      </c>
      <c r="E28" s="69">
        <f t="shared" si="0"/>
        <v>3.7311508768919477E-2</v>
      </c>
      <c r="F28" s="69">
        <f t="shared" si="1"/>
        <v>4.558050350147743E-2</v>
      </c>
      <c r="G28" s="111"/>
    </row>
    <row r="29" spans="1:7" ht="12.5" x14ac:dyDescent="0.25">
      <c r="A29" s="3">
        <v>39052</v>
      </c>
      <c r="B29" s="187">
        <v>7.3453186974942852E-2</v>
      </c>
      <c r="C29" s="188">
        <v>4.1673565601055396E-2</v>
      </c>
      <c r="D29" s="69">
        <v>6.7781853236039025E-2</v>
      </c>
      <c r="E29" s="69">
        <f t="shared" si="0"/>
        <v>3.7311508768919477E-2</v>
      </c>
      <c r="F29" s="69">
        <f t="shared" si="1"/>
        <v>4.558050350147743E-2</v>
      </c>
      <c r="G29" s="111"/>
    </row>
    <row r="30" spans="1:7" ht="12.5" x14ac:dyDescent="0.25">
      <c r="A30" s="3">
        <v>39142</v>
      </c>
      <c r="B30" s="187">
        <v>9.886710479955596E-2</v>
      </c>
      <c r="C30" s="188">
        <v>4.5790693950926276E-2</v>
      </c>
      <c r="D30" s="69">
        <v>8.9356520630737846E-2</v>
      </c>
      <c r="E30" s="69">
        <f t="shared" si="0"/>
        <v>3.7311508768919477E-2</v>
      </c>
      <c r="F30" s="69">
        <f t="shared" si="1"/>
        <v>4.558050350147743E-2</v>
      </c>
      <c r="G30" s="111"/>
    </row>
    <row r="31" spans="1:7" ht="12.5" x14ac:dyDescent="0.25">
      <c r="A31" s="3">
        <v>39234</v>
      </c>
      <c r="B31" s="187">
        <v>0.10796059158934246</v>
      </c>
      <c r="C31" s="188">
        <v>6.1633067694349508E-2</v>
      </c>
      <c r="D31" s="69">
        <v>9.9853285823505278E-2</v>
      </c>
      <c r="E31" s="69">
        <f t="shared" si="0"/>
        <v>3.7311508768919477E-2</v>
      </c>
      <c r="F31" s="69">
        <f t="shared" si="1"/>
        <v>4.558050350147743E-2</v>
      </c>
      <c r="G31" s="111"/>
    </row>
    <row r="32" spans="1:7" ht="12.5" x14ac:dyDescent="0.25">
      <c r="A32" s="3">
        <v>39326</v>
      </c>
      <c r="B32" s="187">
        <v>0.1262494795039919</v>
      </c>
      <c r="C32" s="188">
        <v>6.080002619128555E-2</v>
      </c>
      <c r="D32" s="69">
        <v>0.11474603157149188</v>
      </c>
      <c r="E32" s="69">
        <f t="shared" si="0"/>
        <v>3.7311508768919477E-2</v>
      </c>
      <c r="F32" s="69">
        <f t="shared" si="1"/>
        <v>4.558050350147743E-2</v>
      </c>
      <c r="G32" s="111"/>
    </row>
    <row r="33" spans="1:7" ht="12.5" x14ac:dyDescent="0.25">
      <c r="A33" s="3">
        <v>39417</v>
      </c>
      <c r="B33" s="187">
        <v>0.12405450115081851</v>
      </c>
      <c r="C33" s="188">
        <v>4.3874075349293884E-2</v>
      </c>
      <c r="D33" s="69">
        <v>0.110095512574228</v>
      </c>
      <c r="E33" s="69">
        <f t="shared" si="0"/>
        <v>3.7311508768919477E-2</v>
      </c>
      <c r="F33" s="69">
        <f t="shared" si="1"/>
        <v>4.558050350147743E-2</v>
      </c>
      <c r="G33" s="111"/>
    </row>
    <row r="34" spans="1:7" ht="12.5" x14ac:dyDescent="0.25">
      <c r="A34" s="3">
        <v>39508</v>
      </c>
      <c r="B34" s="187">
        <v>0.12661124119477463</v>
      </c>
      <c r="C34" s="187">
        <v>4.6588078285266343E-2</v>
      </c>
      <c r="D34" s="69">
        <v>0.11284561111551206</v>
      </c>
      <c r="E34" s="69">
        <f t="shared" si="0"/>
        <v>3.7311508768919477E-2</v>
      </c>
      <c r="F34" s="69">
        <f t="shared" si="1"/>
        <v>4.558050350147743E-2</v>
      </c>
      <c r="G34" s="111"/>
    </row>
    <row r="35" spans="1:7" ht="12.5" x14ac:dyDescent="0.25">
      <c r="A35" s="3">
        <v>39600</v>
      </c>
      <c r="B35" s="187">
        <v>0.13000620375091398</v>
      </c>
      <c r="C35" s="187">
        <v>5.2349780808929269E-2</v>
      </c>
      <c r="D35" s="69">
        <v>0.11688859942984364</v>
      </c>
      <c r="E35" s="69">
        <f t="shared" si="0"/>
        <v>3.7311508768919477E-2</v>
      </c>
      <c r="F35" s="69">
        <f t="shared" si="1"/>
        <v>4.558050350147743E-2</v>
      </c>
      <c r="G35" s="111"/>
    </row>
    <row r="36" spans="1:7" ht="12.5" x14ac:dyDescent="0.25">
      <c r="A36" s="3">
        <v>39692</v>
      </c>
      <c r="B36" s="187">
        <v>0.12539256842337276</v>
      </c>
      <c r="C36" s="187">
        <v>5.6375619570549818E-2</v>
      </c>
      <c r="D36" s="69">
        <v>0.11384912575270056</v>
      </c>
      <c r="E36" s="69">
        <f t="shared" si="0"/>
        <v>3.7311508768919477E-2</v>
      </c>
      <c r="F36" s="69">
        <f t="shared" si="1"/>
        <v>4.558050350147743E-2</v>
      </c>
      <c r="G36" s="111"/>
    </row>
    <row r="37" spans="1:7" ht="12.5" x14ac:dyDescent="0.25">
      <c r="A37" s="3">
        <v>39783</v>
      </c>
      <c r="B37" s="187">
        <v>0.10888170959552945</v>
      </c>
      <c r="C37" s="187">
        <v>7.3913117941470041E-2</v>
      </c>
      <c r="D37" s="69">
        <v>0.1031570258416814</v>
      </c>
      <c r="E37" s="69">
        <f t="shared" si="0"/>
        <v>3.7311508768919477E-2</v>
      </c>
      <c r="F37" s="69">
        <f t="shared" si="1"/>
        <v>4.558050350147743E-2</v>
      </c>
      <c r="G37" s="111"/>
    </row>
    <row r="38" spans="1:7" ht="12.5" x14ac:dyDescent="0.25">
      <c r="A38" s="3">
        <v>39873</v>
      </c>
      <c r="B38" s="69">
        <v>8.9836682071028129E-2</v>
      </c>
      <c r="C38" s="69">
        <v>7.3580368946106534E-2</v>
      </c>
      <c r="D38" s="69">
        <v>7.591717039940904E-2</v>
      </c>
      <c r="E38" s="69">
        <f t="shared" si="0"/>
        <v>3.7311508768919477E-2</v>
      </c>
      <c r="F38" s="69">
        <f t="shared" si="1"/>
        <v>4.558050350147743E-2</v>
      </c>
      <c r="G38" s="111"/>
    </row>
    <row r="39" spans="1:7" ht="12.5" x14ac:dyDescent="0.25">
      <c r="A39" s="3">
        <v>39965</v>
      </c>
      <c r="B39" s="69">
        <v>5.6573641291394416E-2</v>
      </c>
      <c r="C39" s="69">
        <v>5.7179220124213836E-2</v>
      </c>
      <c r="D39" s="69">
        <v>4.5699108483320705E-2</v>
      </c>
      <c r="E39" s="69">
        <f t="shared" si="0"/>
        <v>3.7311508768919477E-2</v>
      </c>
      <c r="F39" s="69">
        <f t="shared" si="1"/>
        <v>4.558050350147743E-2</v>
      </c>
      <c r="G39" s="111"/>
    </row>
    <row r="40" spans="1:7" ht="12.5" x14ac:dyDescent="0.25">
      <c r="A40" s="3">
        <v>40057</v>
      </c>
      <c r="B40" s="69">
        <v>3.5837098143820745E-2</v>
      </c>
      <c r="C40" s="69">
        <v>4.6059047984755574E-2</v>
      </c>
      <c r="D40" s="69">
        <v>2.6684988238983465E-2</v>
      </c>
      <c r="E40" s="69">
        <f t="shared" si="0"/>
        <v>3.7311508768919477E-2</v>
      </c>
      <c r="F40" s="69">
        <f t="shared" si="1"/>
        <v>4.558050350147743E-2</v>
      </c>
      <c r="G40" s="111"/>
    </row>
    <row r="41" spans="1:7" ht="12.5" x14ac:dyDescent="0.25">
      <c r="A41" s="3">
        <v>40148</v>
      </c>
      <c r="B41" s="69">
        <v>4.4512615752242413E-2</v>
      </c>
      <c r="C41" s="69">
        <v>5.604384880302038E-2</v>
      </c>
      <c r="D41" s="69">
        <v>3.5481699954253543E-2</v>
      </c>
      <c r="E41" s="69">
        <f t="shared" si="0"/>
        <v>3.7311508768919477E-2</v>
      </c>
      <c r="F41" s="69">
        <f t="shared" si="1"/>
        <v>4.558050350147743E-2</v>
      </c>
      <c r="G41" s="111"/>
    </row>
    <row r="42" spans="1:7" ht="12.5" x14ac:dyDescent="0.25">
      <c r="A42" s="3">
        <v>40238</v>
      </c>
      <c r="B42" s="69">
        <v>4.3865069182502214E-2</v>
      </c>
      <c r="C42" s="69">
        <v>6.4929798916110837E-2</v>
      </c>
      <c r="D42" s="69">
        <v>4.7221927081614989E-2</v>
      </c>
      <c r="E42" s="69">
        <f t="shared" si="0"/>
        <v>3.7311508768919477E-2</v>
      </c>
      <c r="F42" s="69">
        <f t="shared" si="1"/>
        <v>4.558050350147743E-2</v>
      </c>
      <c r="G42" s="111"/>
    </row>
    <row r="43" spans="1:7" ht="12.5" x14ac:dyDescent="0.25">
      <c r="A43" s="3">
        <v>40330</v>
      </c>
      <c r="B43" s="69">
        <v>5.1586283246486397E-2</v>
      </c>
      <c r="C43" s="69">
        <v>8.1467400923623368E-2</v>
      </c>
      <c r="D43" s="69">
        <v>5.6332703787978611E-2</v>
      </c>
      <c r="E43" s="69">
        <f t="shared" si="0"/>
        <v>3.7311508768919477E-2</v>
      </c>
      <c r="F43" s="69">
        <f t="shared" si="1"/>
        <v>4.558050350147743E-2</v>
      </c>
      <c r="G43" s="111"/>
    </row>
    <row r="44" spans="1:7" ht="12.5" x14ac:dyDescent="0.25">
      <c r="A44" s="3">
        <v>40422</v>
      </c>
      <c r="B44" s="69">
        <v>5.631535938587251E-2</v>
      </c>
      <c r="C44" s="69">
        <v>7.0691123577423687E-2</v>
      </c>
      <c r="D44" s="69">
        <v>5.8608980190389737E-2</v>
      </c>
      <c r="E44" s="69">
        <f t="shared" si="0"/>
        <v>3.7311508768919477E-2</v>
      </c>
      <c r="F44" s="69">
        <f t="shared" si="1"/>
        <v>4.558050350147743E-2</v>
      </c>
      <c r="G44" s="111"/>
    </row>
    <row r="45" spans="1:7" ht="12.5" x14ac:dyDescent="0.25">
      <c r="A45" s="3">
        <v>40513</v>
      </c>
      <c r="B45" s="69">
        <v>5.0490841374471129E-2</v>
      </c>
      <c r="C45" s="69">
        <v>6.744777302662186E-2</v>
      </c>
      <c r="D45" s="69">
        <v>5.3211612803375496E-2</v>
      </c>
      <c r="E45" s="69">
        <f t="shared" si="0"/>
        <v>3.7311508768919477E-2</v>
      </c>
      <c r="F45" s="69">
        <f t="shared" si="1"/>
        <v>4.558050350147743E-2</v>
      </c>
      <c r="G45" s="111"/>
    </row>
    <row r="46" spans="1:7" ht="11.5" x14ac:dyDescent="0.25">
      <c r="A46" s="3">
        <v>40603</v>
      </c>
      <c r="B46" s="69">
        <v>3.9413101674235396E-2</v>
      </c>
      <c r="C46" s="69">
        <v>6.638279895471455E-2</v>
      </c>
      <c r="D46" s="69">
        <v>4.3783644602374938E-2</v>
      </c>
      <c r="E46" s="69">
        <f t="shared" si="0"/>
        <v>3.7311508768919477E-2</v>
      </c>
      <c r="F46" s="69">
        <f t="shared" si="1"/>
        <v>4.558050350147743E-2</v>
      </c>
      <c r="G46" s="102"/>
    </row>
    <row r="47" spans="1:7" ht="11.5" x14ac:dyDescent="0.25">
      <c r="A47" s="3">
        <v>40695</v>
      </c>
      <c r="B47" s="69">
        <v>4.4114612319538393E-2</v>
      </c>
      <c r="C47" s="69">
        <v>4.6889910245269339E-2</v>
      </c>
      <c r="D47" s="69">
        <v>4.4364579517532921E-2</v>
      </c>
      <c r="E47" s="69">
        <f t="shared" si="0"/>
        <v>3.7311508768919477E-2</v>
      </c>
      <c r="F47" s="69">
        <f t="shared" si="1"/>
        <v>4.558050350147743E-2</v>
      </c>
    </row>
    <row r="48" spans="1:7" ht="11.5" x14ac:dyDescent="0.25">
      <c r="A48" s="3">
        <v>40787</v>
      </c>
      <c r="B48" s="69">
        <v>4.1548719615180252E-2</v>
      </c>
      <c r="C48" s="69">
        <v>5.9933139339645169E-2</v>
      </c>
      <c r="D48" s="69">
        <v>4.4207097372252147E-2</v>
      </c>
      <c r="E48" s="69">
        <f t="shared" si="0"/>
        <v>3.7311508768919477E-2</v>
      </c>
      <c r="F48" s="69">
        <f t="shared" si="1"/>
        <v>4.558050350147743E-2</v>
      </c>
    </row>
    <row r="49" spans="1:10" ht="11.5" x14ac:dyDescent="0.25">
      <c r="A49" s="3">
        <v>40878</v>
      </c>
      <c r="B49" s="69">
        <v>2.9313352821923155E-2</v>
      </c>
      <c r="C49" s="69">
        <v>5.0330347907008077E-2</v>
      </c>
      <c r="D49" s="69">
        <v>2.9356958282641843E-2</v>
      </c>
      <c r="E49" s="69">
        <f t="shared" si="0"/>
        <v>3.7311508768919477E-2</v>
      </c>
      <c r="F49" s="69">
        <f t="shared" si="1"/>
        <v>4.558050350147743E-2</v>
      </c>
    </row>
    <row r="50" spans="1:10" ht="11.5" x14ac:dyDescent="0.25">
      <c r="A50" s="3">
        <v>40969</v>
      </c>
      <c r="B50" s="69">
        <v>3.0069544045423502E-2</v>
      </c>
      <c r="C50" s="69">
        <v>4.6268728796090564E-2</v>
      </c>
      <c r="D50" s="69">
        <v>3.0350277706469253E-2</v>
      </c>
      <c r="E50" s="69">
        <f t="shared" si="0"/>
        <v>3.7311508768919477E-2</v>
      </c>
      <c r="F50" s="69">
        <f t="shared" si="1"/>
        <v>4.558050350147743E-2</v>
      </c>
    </row>
    <row r="51" spans="1:10" ht="11.5" x14ac:dyDescent="0.25">
      <c r="A51" s="3">
        <v>41061</v>
      </c>
      <c r="B51" s="69">
        <v>1.5949524769531154E-2</v>
      </c>
      <c r="C51" s="69">
        <v>2.8893088331897632E-2</v>
      </c>
      <c r="D51" s="69">
        <v>1.7748800759533889E-2</v>
      </c>
      <c r="E51" s="69">
        <f t="shared" si="0"/>
        <v>3.7311508768919477E-2</v>
      </c>
      <c r="F51" s="69">
        <f t="shared" si="1"/>
        <v>4.558050350147743E-2</v>
      </c>
    </row>
    <row r="52" spans="1:10" ht="11.5" x14ac:dyDescent="0.25">
      <c r="A52" s="3">
        <v>41153</v>
      </c>
      <c r="B52" s="69">
        <v>1.9072776083735032E-3</v>
      </c>
      <c r="C52" s="69">
        <v>1.8800161777906332E-2</v>
      </c>
      <c r="D52" s="69">
        <v>4.4145122909091672E-3</v>
      </c>
      <c r="E52" s="69">
        <f t="shared" si="0"/>
        <v>3.7311508768919477E-2</v>
      </c>
      <c r="F52" s="69">
        <f t="shared" si="1"/>
        <v>4.558050350147743E-2</v>
      </c>
    </row>
    <row r="53" spans="1:10" ht="11.5" x14ac:dyDescent="0.25">
      <c r="A53" s="3">
        <v>41244</v>
      </c>
      <c r="B53" s="69">
        <v>4.8856814076889687E-3</v>
      </c>
      <c r="C53" s="69">
        <v>1.5221918124087797E-2</v>
      </c>
      <c r="D53" s="69">
        <v>9.169994770299672E-3</v>
      </c>
      <c r="E53" s="69">
        <f t="shared" si="0"/>
        <v>3.7311508768919477E-2</v>
      </c>
      <c r="F53" s="69">
        <f t="shared" si="1"/>
        <v>4.558050350147743E-2</v>
      </c>
      <c r="H53" s="180"/>
      <c r="I53" s="63"/>
    </row>
    <row r="54" spans="1:10" ht="11.5" x14ac:dyDescent="0.25">
      <c r="A54" s="3">
        <v>41334</v>
      </c>
      <c r="B54" s="69">
        <v>1.2798042301535473E-2</v>
      </c>
      <c r="C54" s="69">
        <v>8.4154324113878687E-3</v>
      </c>
      <c r="D54" s="69">
        <v>1.3626757391315136E-2</v>
      </c>
      <c r="E54" s="69">
        <f t="shared" si="0"/>
        <v>3.7311508768919477E-2</v>
      </c>
      <c r="F54" s="69">
        <f t="shared" si="1"/>
        <v>4.558050350147743E-2</v>
      </c>
      <c r="H54" s="180"/>
      <c r="I54" s="63"/>
    </row>
    <row r="55" spans="1:10" ht="11.5" x14ac:dyDescent="0.25">
      <c r="A55" s="3">
        <v>41426</v>
      </c>
      <c r="B55" s="69">
        <v>1.6052509843240026E-2</v>
      </c>
      <c r="C55" s="69">
        <v>1.2114263284390692E-2</v>
      </c>
      <c r="D55" s="69">
        <v>1.5714104973137522E-2</v>
      </c>
      <c r="E55" s="69">
        <f t="shared" si="0"/>
        <v>3.7311508768919477E-2</v>
      </c>
      <c r="F55" s="69">
        <f t="shared" si="1"/>
        <v>4.558050350147743E-2</v>
      </c>
      <c r="H55" s="180"/>
      <c r="I55" s="63"/>
    </row>
    <row r="56" spans="1:10" ht="11.5" x14ac:dyDescent="0.25">
      <c r="A56" s="3">
        <v>41518</v>
      </c>
      <c r="B56" s="69">
        <v>2.1030837845765316E-2</v>
      </c>
      <c r="C56" s="69">
        <v>1.7959396833292285E-2</v>
      </c>
      <c r="D56" s="69">
        <v>2.0616651475725778E-2</v>
      </c>
      <c r="E56" s="69">
        <f t="shared" si="0"/>
        <v>3.7311508768919477E-2</v>
      </c>
      <c r="F56" s="69">
        <f t="shared" si="1"/>
        <v>4.558050350147743E-2</v>
      </c>
      <c r="H56" s="180"/>
      <c r="I56" s="63"/>
    </row>
    <row r="57" spans="1:10" ht="11.5" x14ac:dyDescent="0.25">
      <c r="A57" s="3">
        <v>41609</v>
      </c>
      <c r="B57" s="69">
        <v>2.4040974618218414E-2</v>
      </c>
      <c r="C57" s="69">
        <v>1.9636778937900168E-2</v>
      </c>
      <c r="D57" s="69">
        <v>2.3609689801504352E-2</v>
      </c>
      <c r="E57" s="69">
        <f t="shared" si="0"/>
        <v>3.7311508768919477E-2</v>
      </c>
      <c r="F57" s="69">
        <f>F58</f>
        <v>4.558050350147743E-2</v>
      </c>
      <c r="H57" s="180"/>
      <c r="I57" s="63"/>
    </row>
    <row r="58" spans="1:10" ht="11.5" x14ac:dyDescent="0.25">
      <c r="A58" s="3">
        <v>41699</v>
      </c>
      <c r="B58" s="69">
        <v>1.7591603258249489E-2</v>
      </c>
      <c r="C58" s="69">
        <v>1.6952369838091563E-2</v>
      </c>
      <c r="D58" s="69">
        <v>1.8007188826397291E-2</v>
      </c>
      <c r="E58" s="69">
        <f t="shared" si="0"/>
        <v>3.7311508768919477E-2</v>
      </c>
      <c r="F58" s="69">
        <f t="shared" ref="F58:F97" si="2">F59</f>
        <v>4.558050350147743E-2</v>
      </c>
      <c r="H58" s="180"/>
      <c r="I58" s="63"/>
      <c r="J58" s="102"/>
    </row>
    <row r="59" spans="1:10" ht="11.5" x14ac:dyDescent="0.25">
      <c r="A59" s="3">
        <v>41791</v>
      </c>
      <c r="B59" s="69">
        <v>1.6437637949576533E-2</v>
      </c>
      <c r="C59" s="69">
        <v>3.6931732208554502E-2</v>
      </c>
      <c r="D59" s="69">
        <v>1.9849699250550579E-2</v>
      </c>
      <c r="E59" s="69">
        <f t="shared" si="0"/>
        <v>3.7311508768919477E-2</v>
      </c>
      <c r="F59" s="69">
        <f t="shared" si="2"/>
        <v>4.558050350147743E-2</v>
      </c>
      <c r="H59" s="180"/>
      <c r="I59" s="63"/>
      <c r="J59" s="102"/>
    </row>
    <row r="60" spans="1:10" ht="11.5" x14ac:dyDescent="0.25">
      <c r="A60" s="3">
        <v>41883</v>
      </c>
      <c r="B60" s="69">
        <v>2.4027510200816504E-2</v>
      </c>
      <c r="C60" s="69">
        <v>2.428982448625927E-2</v>
      </c>
      <c r="D60" s="69">
        <v>2.4582043501052864E-2</v>
      </c>
      <c r="E60" s="69">
        <f t="shared" si="0"/>
        <v>3.7311508768919477E-2</v>
      </c>
      <c r="F60" s="69">
        <f t="shared" si="2"/>
        <v>4.558050350147743E-2</v>
      </c>
      <c r="H60" s="180"/>
      <c r="I60" s="63"/>
      <c r="J60" s="102"/>
    </row>
    <row r="61" spans="1:10" ht="11.5" x14ac:dyDescent="0.25">
      <c r="A61" s="3">
        <v>41974</v>
      </c>
      <c r="B61" s="69">
        <v>1.8967654544773893E-2</v>
      </c>
      <c r="C61" s="69">
        <v>1.2414317216290938E-2</v>
      </c>
      <c r="D61" s="69">
        <v>1.8458973102744691E-2</v>
      </c>
      <c r="E61" s="69">
        <f t="shared" si="0"/>
        <v>3.7311508768919477E-2</v>
      </c>
      <c r="F61" s="69">
        <f t="shared" si="2"/>
        <v>4.558050350147743E-2</v>
      </c>
      <c r="H61" s="180"/>
      <c r="I61" s="63"/>
      <c r="J61" s="102"/>
    </row>
    <row r="62" spans="1:10" ht="11.5" x14ac:dyDescent="0.25">
      <c r="A62" s="3">
        <v>42064</v>
      </c>
      <c r="B62" s="69">
        <v>2.1316143685569555E-2</v>
      </c>
      <c r="C62" s="69">
        <v>2.2420242892676079E-2</v>
      </c>
      <c r="D62" s="69">
        <v>2.206802592592827E-2</v>
      </c>
      <c r="E62" s="69">
        <f t="shared" si="0"/>
        <v>3.7311508768919477E-2</v>
      </c>
      <c r="F62" s="69">
        <f t="shared" si="2"/>
        <v>4.558050350147743E-2</v>
      </c>
      <c r="H62" s="180"/>
      <c r="I62" s="63"/>
      <c r="J62" s="102"/>
    </row>
    <row r="63" spans="1:10" ht="11.5" x14ac:dyDescent="0.25">
      <c r="A63" s="3">
        <v>42156</v>
      </c>
      <c r="B63" s="69">
        <v>2.2868989562266018E-2</v>
      </c>
      <c r="C63" s="69">
        <v>8.5763746693461318E-3</v>
      </c>
      <c r="D63" s="69">
        <v>2.1017466924087902E-2</v>
      </c>
      <c r="E63" s="69">
        <f t="shared" si="0"/>
        <v>3.7311508768919477E-2</v>
      </c>
      <c r="F63" s="69">
        <f t="shared" si="2"/>
        <v>4.558050350147743E-2</v>
      </c>
      <c r="H63" s="180"/>
      <c r="I63" s="63"/>
      <c r="J63" s="102"/>
    </row>
    <row r="64" spans="1:10" ht="11.5" x14ac:dyDescent="0.25">
      <c r="A64" s="3">
        <v>42248</v>
      </c>
      <c r="B64" s="69">
        <v>2.7758039306768678E-2</v>
      </c>
      <c r="C64" s="69">
        <v>2.8073302164667524E-2</v>
      </c>
      <c r="D64" s="69">
        <v>2.8441802262367588E-2</v>
      </c>
      <c r="E64" s="69">
        <f t="shared" si="0"/>
        <v>3.7311508768919477E-2</v>
      </c>
      <c r="F64" s="69">
        <f t="shared" si="2"/>
        <v>4.558050350147743E-2</v>
      </c>
      <c r="H64" s="180"/>
      <c r="I64" s="63"/>
      <c r="J64" s="102"/>
    </row>
    <row r="65" spans="1:10" ht="11.5" x14ac:dyDescent="0.25">
      <c r="A65" s="3">
        <v>42339</v>
      </c>
      <c r="B65" s="69">
        <v>3.0081764557774004E-2</v>
      </c>
      <c r="C65" s="69">
        <v>2.8721501363603297E-2</v>
      </c>
      <c r="D65" s="69">
        <v>3.0493890097189835E-2</v>
      </c>
      <c r="E65" s="69">
        <f t="shared" si="0"/>
        <v>3.7311508768919477E-2</v>
      </c>
      <c r="F65" s="69">
        <f t="shared" si="2"/>
        <v>4.558050350147743E-2</v>
      </c>
      <c r="H65" s="180"/>
      <c r="I65" s="63"/>
      <c r="J65" s="102"/>
    </row>
    <row r="66" spans="1:10" ht="11.5" x14ac:dyDescent="0.25">
      <c r="A66" s="3">
        <v>42430</v>
      </c>
      <c r="B66" s="69">
        <v>3.2562592054377726E-2</v>
      </c>
      <c r="C66" s="69">
        <v>2.3153558391871387E-2</v>
      </c>
      <c r="D66" s="69">
        <v>3.1674013089870501E-2</v>
      </c>
      <c r="E66" s="69">
        <f t="shared" si="0"/>
        <v>3.7311508768919477E-2</v>
      </c>
      <c r="F66" s="69">
        <f t="shared" si="2"/>
        <v>4.558050350147743E-2</v>
      </c>
      <c r="H66" s="180"/>
      <c r="I66" s="63"/>
      <c r="J66" s="102"/>
    </row>
    <row r="67" spans="1:10" ht="11.5" x14ac:dyDescent="0.25">
      <c r="A67" s="3">
        <v>42522</v>
      </c>
      <c r="B67" s="69">
        <v>3.5955962155404864E-2</v>
      </c>
      <c r="C67" s="69">
        <v>2.4342745861733128E-2</v>
      </c>
      <c r="D67" s="69">
        <v>3.4934181986345125E-2</v>
      </c>
      <c r="E67" s="69">
        <f t="shared" si="0"/>
        <v>3.7311508768919477E-2</v>
      </c>
      <c r="F67" s="69">
        <f t="shared" si="2"/>
        <v>4.558050350147743E-2</v>
      </c>
      <c r="H67" s="180"/>
      <c r="I67" s="63"/>
      <c r="J67" s="102"/>
    </row>
    <row r="68" spans="1:10" ht="11.5" x14ac:dyDescent="0.25">
      <c r="A68" s="3">
        <v>42614</v>
      </c>
      <c r="B68" s="69">
        <v>3.5884950385544512E-2</v>
      </c>
      <c r="C68" s="69">
        <v>1.7365447352761132E-2</v>
      </c>
      <c r="D68" s="69">
        <v>3.3682717277173646E-2</v>
      </c>
      <c r="E68" s="69">
        <f t="shared" si="0"/>
        <v>3.7311508768919477E-2</v>
      </c>
      <c r="F68" s="69">
        <f t="shared" si="2"/>
        <v>4.558050350147743E-2</v>
      </c>
      <c r="H68" s="180"/>
      <c r="I68" s="63"/>
      <c r="J68" s="102"/>
    </row>
    <row r="69" spans="1:10" ht="11.5" x14ac:dyDescent="0.25">
      <c r="A69" s="3">
        <v>42705</v>
      </c>
      <c r="B69" s="69">
        <v>3.8348305442216013E-2</v>
      </c>
      <c r="C69" s="69">
        <v>2.8174678040737033E-2</v>
      </c>
      <c r="D69" s="69">
        <v>3.7495385269938897E-2</v>
      </c>
      <c r="E69" s="69">
        <f t="shared" si="0"/>
        <v>3.7311508768919477E-2</v>
      </c>
      <c r="F69" s="69">
        <f t="shared" si="2"/>
        <v>4.558050350147743E-2</v>
      </c>
      <c r="H69" s="180"/>
      <c r="I69" s="63"/>
      <c r="J69" s="102"/>
    </row>
    <row r="70" spans="1:10" ht="11.5" x14ac:dyDescent="0.25">
      <c r="A70" s="3">
        <v>42795</v>
      </c>
      <c r="B70" s="69">
        <v>3.8072142018090283E-2</v>
      </c>
      <c r="C70" s="69">
        <v>2.0690354530474409E-2</v>
      </c>
      <c r="D70" s="69">
        <v>3.6037011512653594E-2</v>
      </c>
      <c r="E70" s="69">
        <f t="shared" si="0"/>
        <v>3.7311508768919477E-2</v>
      </c>
      <c r="F70" s="69">
        <f t="shared" si="2"/>
        <v>4.558050350147743E-2</v>
      </c>
      <c r="H70" s="180"/>
      <c r="I70" s="63"/>
      <c r="J70" s="102"/>
    </row>
    <row r="71" spans="1:10" ht="11.5" x14ac:dyDescent="0.25">
      <c r="A71" s="3">
        <v>42887</v>
      </c>
      <c r="B71" s="69">
        <v>4.2417738851050935E-2</v>
      </c>
      <c r="C71" s="69">
        <v>3.0464708987204547E-2</v>
      </c>
      <c r="D71" s="69">
        <v>4.1262727806866017E-2</v>
      </c>
      <c r="E71" s="69">
        <f t="shared" si="0"/>
        <v>3.7311508768919477E-2</v>
      </c>
      <c r="F71" s="69">
        <f t="shared" si="2"/>
        <v>4.558050350147743E-2</v>
      </c>
      <c r="H71" s="180"/>
      <c r="I71" s="63"/>
      <c r="J71" s="102"/>
    </row>
    <row r="72" spans="1:10" ht="11.5" x14ac:dyDescent="0.25">
      <c r="A72" s="3">
        <v>42979</v>
      </c>
      <c r="B72" s="69">
        <v>3.481997185290564E-2</v>
      </c>
      <c r="C72" s="69">
        <v>3.0213520095140334E-2</v>
      </c>
      <c r="D72" s="69">
        <v>3.4400740237092498E-2</v>
      </c>
      <c r="E72" s="69">
        <f t="shared" si="0"/>
        <v>3.7311508768919477E-2</v>
      </c>
      <c r="F72" s="69">
        <f t="shared" si="2"/>
        <v>4.558050350147743E-2</v>
      </c>
      <c r="H72" s="180"/>
      <c r="I72" s="63"/>
      <c r="J72" s="102"/>
    </row>
    <row r="73" spans="1:10" ht="11.5" x14ac:dyDescent="0.25">
      <c r="A73" s="3">
        <v>43070</v>
      </c>
      <c r="B73" s="187">
        <v>4.4589890434098889E-2</v>
      </c>
      <c r="C73" s="187">
        <v>2.6483647050447257E-2</v>
      </c>
      <c r="D73" s="187">
        <v>4.2024765314510271E-2</v>
      </c>
      <c r="E73" s="69">
        <f>E74</f>
        <v>3.7311508768919477E-2</v>
      </c>
      <c r="F73" s="69">
        <f t="shared" si="2"/>
        <v>4.558050350147743E-2</v>
      </c>
      <c r="H73" s="180"/>
      <c r="I73" s="63"/>
      <c r="J73" s="102"/>
    </row>
    <row r="74" spans="1:10" ht="11.5" x14ac:dyDescent="0.25">
      <c r="A74" s="3">
        <v>43160</v>
      </c>
      <c r="B74" s="187">
        <v>4.1806809926355548E-2</v>
      </c>
      <c r="C74" s="187">
        <v>3.1997959122185948E-2</v>
      </c>
      <c r="D74" s="187">
        <v>4.0618775956931197E-2</v>
      </c>
      <c r="E74" s="69">
        <f t="shared" si="0"/>
        <v>3.7311508768919477E-2</v>
      </c>
      <c r="F74" s="69">
        <f t="shared" si="2"/>
        <v>4.558050350147743E-2</v>
      </c>
      <c r="H74" s="180"/>
      <c r="I74" s="63"/>
      <c r="J74" s="102"/>
    </row>
    <row r="75" spans="1:10" ht="11.5" x14ac:dyDescent="0.25">
      <c r="A75" s="3">
        <v>43252</v>
      </c>
      <c r="B75" s="187">
        <v>2.9444895592276366E-2</v>
      </c>
      <c r="C75" s="187">
        <v>3.2311218640477257E-2</v>
      </c>
      <c r="D75" s="187">
        <v>2.9879697892492674E-2</v>
      </c>
      <c r="E75" s="69">
        <f t="shared" ref="E75:E97" si="3">E76</f>
        <v>3.7311508768919477E-2</v>
      </c>
      <c r="F75" s="69">
        <f t="shared" si="2"/>
        <v>4.558050350147743E-2</v>
      </c>
      <c r="H75" s="180"/>
      <c r="I75" s="63"/>
      <c r="J75" s="102"/>
    </row>
    <row r="76" spans="1:10" ht="11.5" x14ac:dyDescent="0.25">
      <c r="A76" s="3">
        <v>43344</v>
      </c>
      <c r="B76" s="187">
        <v>3.1853432749368471E-2</v>
      </c>
      <c r="C76" s="187">
        <v>3.6662296625100232E-2</v>
      </c>
      <c r="D76" s="187">
        <v>3.2621987299650268E-2</v>
      </c>
      <c r="E76" s="69">
        <f t="shared" si="3"/>
        <v>3.7311508768919477E-2</v>
      </c>
      <c r="F76" s="69">
        <f t="shared" si="2"/>
        <v>4.558050350147743E-2</v>
      </c>
      <c r="H76" s="180"/>
      <c r="I76" s="63"/>
      <c r="J76" s="102"/>
    </row>
    <row r="77" spans="1:10" ht="11.5" x14ac:dyDescent="0.25">
      <c r="A77" s="3">
        <v>43435</v>
      </c>
      <c r="B77" s="187">
        <v>2.0489448336052707E-2</v>
      </c>
      <c r="C77" s="187">
        <v>5.3038830210039967E-2</v>
      </c>
      <c r="D77" s="187">
        <v>2.5081259560111757E-2</v>
      </c>
      <c r="E77" s="69">
        <f t="shared" si="3"/>
        <v>3.7311508768919477E-2</v>
      </c>
      <c r="F77" s="69">
        <f t="shared" si="2"/>
        <v>4.558050350147743E-2</v>
      </c>
      <c r="H77" s="180"/>
      <c r="I77" s="63"/>
      <c r="J77" s="102"/>
    </row>
    <row r="78" spans="1:10" ht="11.5" x14ac:dyDescent="0.25">
      <c r="A78" s="3">
        <v>43525</v>
      </c>
      <c r="B78" s="187">
        <v>1.8263693871793274E-2</v>
      </c>
      <c r="C78" s="187">
        <v>5.5732289503349852E-2</v>
      </c>
      <c r="D78" s="187">
        <v>2.3016577460958976E-2</v>
      </c>
      <c r="E78" s="69">
        <f t="shared" si="3"/>
        <v>3.7311508768919477E-2</v>
      </c>
      <c r="F78" s="69">
        <f t="shared" si="2"/>
        <v>4.558050350147743E-2</v>
      </c>
      <c r="H78" s="180"/>
      <c r="I78" s="63"/>
      <c r="J78" s="102"/>
    </row>
    <row r="79" spans="1:10" ht="11.5" x14ac:dyDescent="0.25">
      <c r="A79" s="3">
        <v>43617</v>
      </c>
      <c r="B79" s="187">
        <v>1.7772094699553431E-2</v>
      </c>
      <c r="C79" s="187">
        <v>5.3997557180684108E-2</v>
      </c>
      <c r="D79" s="187">
        <v>2.2318419249601318E-2</v>
      </c>
      <c r="E79" s="69">
        <f t="shared" si="3"/>
        <v>3.7311508768919477E-2</v>
      </c>
      <c r="F79" s="69">
        <f t="shared" si="2"/>
        <v>4.558050350147743E-2</v>
      </c>
      <c r="H79" s="180"/>
      <c r="I79" s="63"/>
      <c r="J79" s="102"/>
    </row>
    <row r="80" spans="1:10" ht="11.5" x14ac:dyDescent="0.25">
      <c r="A80" s="3">
        <v>43709</v>
      </c>
      <c r="B80" s="187">
        <v>9.2443367767838236E-3</v>
      </c>
      <c r="C80" s="187">
        <v>5.1616984455324477E-2</v>
      </c>
      <c r="D80" s="187">
        <v>1.4469932775067251E-2</v>
      </c>
      <c r="E80" s="69">
        <f t="shared" si="3"/>
        <v>3.7311508768919477E-2</v>
      </c>
      <c r="F80" s="69">
        <f t="shared" si="2"/>
        <v>4.558050350147743E-2</v>
      </c>
      <c r="H80" s="180"/>
      <c r="I80" s="63"/>
      <c r="J80" s="102"/>
    </row>
    <row r="81" spans="1:10" ht="11.5" x14ac:dyDescent="0.25">
      <c r="A81" s="3">
        <v>43800</v>
      </c>
      <c r="B81" s="187">
        <v>1.2517388115297123E-2</v>
      </c>
      <c r="C81" s="187">
        <v>3.9018902791390975E-2</v>
      </c>
      <c r="D81" s="187">
        <v>1.5470086124778515E-2</v>
      </c>
      <c r="E81" s="69">
        <f t="shared" si="3"/>
        <v>3.7311508768919477E-2</v>
      </c>
      <c r="F81" s="69">
        <f t="shared" si="2"/>
        <v>4.558050350147743E-2</v>
      </c>
      <c r="H81" s="180"/>
      <c r="I81" s="63"/>
      <c r="J81" s="102"/>
    </row>
    <row r="82" spans="1:10" ht="11.5" x14ac:dyDescent="0.25">
      <c r="A82" s="3">
        <v>43891</v>
      </c>
      <c r="B82" s="187">
        <v>1.5048065640179464E-2</v>
      </c>
      <c r="C82" s="187">
        <v>3.5578704485668355E-2</v>
      </c>
      <c r="D82" s="187">
        <v>1.7163617747193438E-2</v>
      </c>
      <c r="E82" s="69">
        <f t="shared" si="3"/>
        <v>3.7311508768919477E-2</v>
      </c>
      <c r="F82" s="69">
        <f t="shared" si="2"/>
        <v>4.558050350147743E-2</v>
      </c>
      <c r="H82" s="180"/>
      <c r="I82" s="63"/>
      <c r="J82" s="102"/>
    </row>
    <row r="83" spans="1:10" ht="11.5" x14ac:dyDescent="0.25">
      <c r="A83" s="3">
        <v>43983</v>
      </c>
      <c r="B83" s="187">
        <v>-4.0203974702797129E-2</v>
      </c>
      <c r="C83" s="187">
        <v>2.7654700195081983E-2</v>
      </c>
      <c r="D83" s="187">
        <v>-3.1626898722080243E-2</v>
      </c>
      <c r="E83" s="69">
        <f t="shared" si="3"/>
        <v>3.7311508768919477E-2</v>
      </c>
      <c r="F83" s="69">
        <f t="shared" si="2"/>
        <v>4.558050350147743E-2</v>
      </c>
      <c r="H83" s="180"/>
      <c r="I83" s="63"/>
      <c r="J83" s="102"/>
    </row>
    <row r="84" spans="1:10" ht="11.5" x14ac:dyDescent="0.25">
      <c r="A84" s="3">
        <v>44075</v>
      </c>
      <c r="B84" s="187">
        <v>-4.7431850820832344E-2</v>
      </c>
      <c r="C84" s="187">
        <v>3.6310016126454236E-2</v>
      </c>
      <c r="D84" s="187">
        <v>-1.712500779740278E-2</v>
      </c>
      <c r="E84" s="69">
        <f t="shared" si="3"/>
        <v>3.7311508768919477E-2</v>
      </c>
      <c r="F84" s="69">
        <f t="shared" si="2"/>
        <v>4.558050350147743E-2</v>
      </c>
      <c r="H84" s="180"/>
      <c r="I84" s="63"/>
      <c r="J84" s="102"/>
    </row>
    <row r="85" spans="1:10" ht="11.5" x14ac:dyDescent="0.25">
      <c r="A85" s="3">
        <v>44166</v>
      </c>
      <c r="B85" s="187">
        <v>-6.2423137199264511E-2</v>
      </c>
      <c r="C85" s="187">
        <v>5.8700599429176936E-2</v>
      </c>
      <c r="D85" s="187">
        <v>-4.609825776998755E-2</v>
      </c>
      <c r="E85" s="69">
        <f t="shared" si="3"/>
        <v>3.7311508768919477E-2</v>
      </c>
      <c r="F85" s="69">
        <f t="shared" si="2"/>
        <v>4.558050350147743E-2</v>
      </c>
      <c r="H85" s="180"/>
      <c r="I85" s="63"/>
      <c r="J85" s="102"/>
    </row>
    <row r="86" spans="1:10" ht="11.5" x14ac:dyDescent="0.25">
      <c r="A86" s="3">
        <v>44256</v>
      </c>
      <c r="B86" s="187">
        <v>-7.7179839801413852E-2</v>
      </c>
      <c r="C86" s="187">
        <v>6.0741871952867177E-2</v>
      </c>
      <c r="D86" s="187">
        <v>-5.875449690419754E-2</v>
      </c>
      <c r="E86" s="69">
        <f t="shared" si="3"/>
        <v>3.7311508768919477E-2</v>
      </c>
      <c r="F86" s="69">
        <f t="shared" si="2"/>
        <v>4.558050350147743E-2</v>
      </c>
      <c r="H86" s="180"/>
      <c r="I86" s="63"/>
      <c r="J86" s="102"/>
    </row>
    <row r="87" spans="1:10" ht="11.5" x14ac:dyDescent="0.25">
      <c r="A87" s="3">
        <v>44348</v>
      </c>
      <c r="B87" s="187">
        <v>-3.0419038788375485E-2</v>
      </c>
      <c r="C87" s="187">
        <v>9.2808776144236216E-2</v>
      </c>
      <c r="D87" s="187">
        <v>-1.3413075293981169E-2</v>
      </c>
      <c r="E87" s="69">
        <f t="shared" si="3"/>
        <v>3.7311508768919477E-2</v>
      </c>
      <c r="F87" s="69">
        <f t="shared" si="2"/>
        <v>4.558050350147743E-2</v>
      </c>
      <c r="H87" s="180"/>
      <c r="I87" s="63"/>
      <c r="J87" s="102"/>
    </row>
    <row r="88" spans="1:10" ht="11.5" x14ac:dyDescent="0.25">
      <c r="A88" s="3">
        <v>44440</v>
      </c>
      <c r="B88" s="187">
        <v>-1.1973076260425874E-2</v>
      </c>
      <c r="C88" s="187">
        <v>0.10093358349744519</v>
      </c>
      <c r="D88" s="187">
        <v>-1.6215834664377038E-2</v>
      </c>
      <c r="E88" s="69">
        <f t="shared" si="3"/>
        <v>3.7311508768919477E-2</v>
      </c>
      <c r="F88" s="69">
        <f t="shared" si="2"/>
        <v>4.558050350147743E-2</v>
      </c>
      <c r="H88" s="180"/>
      <c r="I88" s="63"/>
      <c r="J88" s="102"/>
    </row>
    <row r="89" spans="1:10" ht="11.5" x14ac:dyDescent="0.25">
      <c r="A89" s="3">
        <v>44531</v>
      </c>
      <c r="B89" s="187">
        <v>7.8388889137541717E-3</v>
      </c>
      <c r="C89" s="187">
        <v>8.7011164044006106E-2</v>
      </c>
      <c r="D89" s="187">
        <v>1.8251982986596582E-2</v>
      </c>
      <c r="E89" s="69">
        <f t="shared" si="3"/>
        <v>3.7311508768919477E-2</v>
      </c>
      <c r="F89" s="69">
        <f t="shared" si="2"/>
        <v>4.558050350147743E-2</v>
      </c>
      <c r="H89" s="180"/>
      <c r="I89" s="63"/>
      <c r="J89" s="102"/>
    </row>
    <row r="90" spans="1:10" ht="11.5" x14ac:dyDescent="0.25">
      <c r="A90" s="3">
        <v>44621</v>
      </c>
      <c r="B90" s="187">
        <v>4.0233022982454125E-2</v>
      </c>
      <c r="C90" s="187">
        <v>0.10072821591263148</v>
      </c>
      <c r="D90" s="187">
        <v>4.7908034303562719E-2</v>
      </c>
      <c r="E90" s="69">
        <f t="shared" si="3"/>
        <v>3.7311508768919477E-2</v>
      </c>
      <c r="F90" s="69">
        <f t="shared" si="2"/>
        <v>4.558050350147743E-2</v>
      </c>
      <c r="H90" s="180"/>
      <c r="I90" s="63"/>
      <c r="J90" s="102"/>
    </row>
    <row r="91" spans="1:10" ht="11.5" x14ac:dyDescent="0.25">
      <c r="A91" s="3">
        <v>44713</v>
      </c>
      <c r="B91" s="188">
        <v>7.7272288346527773E-2</v>
      </c>
      <c r="C91" s="187">
        <v>8.8728285094207049E-2</v>
      </c>
      <c r="D91" s="187">
        <v>7.7447640240726701E-2</v>
      </c>
      <c r="E91" s="69">
        <f t="shared" si="3"/>
        <v>3.7311508768919477E-2</v>
      </c>
      <c r="F91" s="69">
        <f t="shared" si="2"/>
        <v>4.558050350147743E-2</v>
      </c>
      <c r="H91" s="180"/>
      <c r="I91" s="63"/>
      <c r="J91" s="102"/>
    </row>
    <row r="92" spans="1:10" ht="11.5" x14ac:dyDescent="0.25">
      <c r="A92" s="3">
        <v>44805</v>
      </c>
      <c r="B92" s="188">
        <v>9.9596795948784012E-2</v>
      </c>
      <c r="C92" s="187">
        <v>7.4226335312186142E-2</v>
      </c>
      <c r="D92" s="187">
        <v>9.4454015831119564E-2</v>
      </c>
      <c r="E92" s="69">
        <f t="shared" si="3"/>
        <v>3.7311508768919477E-2</v>
      </c>
      <c r="F92" s="69">
        <f t="shared" si="2"/>
        <v>4.558050350147743E-2</v>
      </c>
      <c r="H92" s="180"/>
      <c r="I92" s="63"/>
      <c r="J92" s="102"/>
    </row>
    <row r="93" spans="1:10" ht="11.5" x14ac:dyDescent="0.25">
      <c r="A93" s="3">
        <v>44896</v>
      </c>
      <c r="B93" s="187">
        <v>0.1177884902450026</v>
      </c>
      <c r="C93" s="187">
        <v>7.1651597223005181E-2</v>
      </c>
      <c r="D93" s="187">
        <v>0.10971087344731623</v>
      </c>
      <c r="E93" s="69">
        <f t="shared" si="3"/>
        <v>3.7311508768919477E-2</v>
      </c>
      <c r="F93" s="69">
        <f t="shared" si="2"/>
        <v>4.558050350147743E-2</v>
      </c>
      <c r="J93" s="102"/>
    </row>
    <row r="94" spans="1:10" ht="11.5" x14ac:dyDescent="0.25">
      <c r="A94" s="3">
        <v>44986</v>
      </c>
      <c r="B94" s="187">
        <v>0.14621631928269352</v>
      </c>
      <c r="C94" s="187">
        <v>6.3033413246503134E-2</v>
      </c>
      <c r="D94" s="187">
        <v>0.13294211258541067</v>
      </c>
      <c r="E94" s="69">
        <f t="shared" si="3"/>
        <v>3.7311508768919477E-2</v>
      </c>
      <c r="F94" s="69">
        <f t="shared" si="2"/>
        <v>4.558050350147743E-2</v>
      </c>
      <c r="J94" s="102"/>
    </row>
    <row r="95" spans="1:10" ht="11.5" x14ac:dyDescent="0.25">
      <c r="A95" s="3">
        <v>45078</v>
      </c>
      <c r="B95" s="187">
        <v>0.15662130054463863</v>
      </c>
      <c r="C95" s="187">
        <v>5.4357459298109534E-2</v>
      </c>
      <c r="D95" s="187">
        <v>0.14118772120351442</v>
      </c>
      <c r="E95" s="69">
        <f t="shared" si="3"/>
        <v>3.7311508768919477E-2</v>
      </c>
      <c r="F95" s="69">
        <f t="shared" si="2"/>
        <v>4.558050350147743E-2</v>
      </c>
      <c r="J95" s="102"/>
    </row>
    <row r="96" spans="1:10" ht="11.5" x14ac:dyDescent="0.25">
      <c r="A96" s="3">
        <v>45170</v>
      </c>
      <c r="B96" s="187">
        <v>0.15810602644934368</v>
      </c>
      <c r="C96" s="187">
        <v>5.3026469062478432E-2</v>
      </c>
      <c r="D96" s="187">
        <v>0.14264362888437709</v>
      </c>
      <c r="E96" s="69">
        <f t="shared" si="3"/>
        <v>3.7311508768919477E-2</v>
      </c>
      <c r="F96" s="69">
        <f t="shared" si="2"/>
        <v>4.558050350147743E-2</v>
      </c>
      <c r="J96" s="102"/>
    </row>
    <row r="97" spans="1:10" ht="11.5" x14ac:dyDescent="0.25">
      <c r="A97" s="3">
        <v>45261</v>
      </c>
      <c r="B97" s="187">
        <v>0.15230479900791005</v>
      </c>
      <c r="C97" s="187">
        <v>4.8395002935150977E-2</v>
      </c>
      <c r="D97" s="187">
        <v>0.13739310997424758</v>
      </c>
      <c r="E97" s="69">
        <f t="shared" si="3"/>
        <v>3.7311508768919477E-2</v>
      </c>
      <c r="F97" s="69">
        <f t="shared" si="2"/>
        <v>4.558050350147743E-2</v>
      </c>
      <c r="J97" s="102"/>
    </row>
    <row r="98" spans="1:10" ht="11.5" x14ac:dyDescent="0.25">
      <c r="A98" s="3">
        <v>45352</v>
      </c>
      <c r="B98" s="188">
        <v>0.14556387789988534</v>
      </c>
      <c r="C98" s="187">
        <v>5.2641952259569358E-2</v>
      </c>
      <c r="D98" s="187">
        <v>0.13262954991420117</v>
      </c>
      <c r="E98" s="69">
        <v>3.7311508768919477E-2</v>
      </c>
      <c r="F98" s="69">
        <v>4.558050350147743E-2</v>
      </c>
      <c r="I98" s="14"/>
      <c r="J98" s="102"/>
    </row>
  </sheetData>
  <phoneticPr fontId="0" type="noConversion"/>
  <hyperlinks>
    <hyperlink ref="H1" location="Contents!A1" display="Contents page" xr:uid="{00000000-0004-0000-1B00-000000000000}"/>
    <hyperlink ref="A1" location="'Figure 1'!A1" display="Figure 1: Rent Indices" xr:uid="{00000000-0004-0000-1B00-000001000000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30" zoomScaleNormal="130" workbookViewId="0"/>
  </sheetViews>
  <sheetFormatPr defaultColWidth="9.09765625" defaultRowHeight="22.5" customHeight="1" x14ac:dyDescent="0.2"/>
  <cols>
    <col min="1" max="9" width="9" style="6" customWidth="1"/>
    <col min="10" max="10" width="15.09765625" style="6" customWidth="1"/>
    <col min="11" max="11" width="14.8984375" style="6" customWidth="1"/>
    <col min="12" max="16384" width="9.09765625" style="136"/>
  </cols>
  <sheetData>
    <row r="1" spans="1:11" ht="30" customHeight="1" x14ac:dyDescent="0.2">
      <c r="A1" s="204" t="s">
        <v>335</v>
      </c>
      <c r="K1" s="197" t="s">
        <v>359</v>
      </c>
    </row>
    <row r="3" spans="1:11" ht="30" customHeight="1" x14ac:dyDescent="0.2">
      <c r="K3" s="197" t="s">
        <v>366</v>
      </c>
    </row>
  </sheetData>
  <hyperlinks>
    <hyperlink ref="K1" location="Contents!A1" display="Contents page" xr:uid="{00000000-0004-0000-0200-000000000000}"/>
    <hyperlink ref="K3" location="'Fig 1 source'!A1" display="Data source" xr:uid="{00000000-0004-0000-0200-000001000000}"/>
  </hyperlinks>
  <pageMargins left="0.7" right="0.7" top="0.75" bottom="0.75" header="0.3" footer="0.3"/>
  <pageSetup paperSize="9" orientation="portrait" verticalDpi="4294967293" r:id="rId1"/>
  <headerFooter>
    <oddFooter>&amp;C_x000D_&amp;1#&amp;"Arial Black"&amp;10&amp;K000000 OFFICIAL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1"/>
  <dimension ref="A1:T112"/>
  <sheetViews>
    <sheetView zoomScale="110" zoomScaleNormal="110" workbookViewId="0">
      <pane xSplit="1" ySplit="3" topLeftCell="B81" activePane="bottomRight" state="frozen"/>
      <selection pane="topRight"/>
      <selection pane="bottomLeft"/>
      <selection pane="bottomRight"/>
    </sheetView>
  </sheetViews>
  <sheetFormatPr defaultColWidth="9.09765625" defaultRowHeight="12.5" x14ac:dyDescent="0.25"/>
  <cols>
    <col min="1" max="1" width="9.09765625" style="103"/>
    <col min="2" max="2" width="11.3984375" style="103" customWidth="1"/>
    <col min="3" max="3" width="9.09765625" style="103"/>
    <col min="4" max="5" width="15.8984375" style="103" customWidth="1"/>
    <col min="6" max="6" width="8.69921875" style="103" customWidth="1"/>
    <col min="7" max="7" width="12.296875" style="103" customWidth="1"/>
    <col min="8" max="8" width="9.09765625" style="103"/>
    <col min="9" max="9" width="10" style="103" customWidth="1"/>
    <col min="10" max="10" width="11.3984375" style="103" customWidth="1"/>
    <col min="11" max="11" width="9.09765625" style="103"/>
    <col min="12" max="12" width="12" style="6" customWidth="1"/>
    <col min="13" max="13" width="13.296875" style="103" customWidth="1"/>
    <col min="14" max="16384" width="9.09765625" style="103"/>
  </cols>
  <sheetData>
    <row r="1" spans="1:13" s="201" customFormat="1" ht="30" customHeight="1" x14ac:dyDescent="0.2">
      <c r="A1" s="203" t="s">
        <v>430</v>
      </c>
      <c r="L1" s="135"/>
      <c r="M1" s="97" t="s">
        <v>359</v>
      </c>
    </row>
    <row r="2" spans="1:13" ht="26.25" customHeight="1" x14ac:dyDescent="0.25">
      <c r="B2" s="32" t="s">
        <v>14</v>
      </c>
      <c r="C2" s="32"/>
      <c r="D2" s="32"/>
      <c r="E2" s="32"/>
      <c r="F2" s="32"/>
      <c r="G2" s="32" t="s">
        <v>146</v>
      </c>
      <c r="H2" s="32"/>
      <c r="I2" s="32"/>
      <c r="J2" s="32" t="s">
        <v>142</v>
      </c>
      <c r="K2" s="32"/>
    </row>
    <row r="3" spans="1:13" ht="41.25" customHeight="1" x14ac:dyDescent="0.25">
      <c r="B3" s="32" t="s">
        <v>343</v>
      </c>
      <c r="C3" s="32" t="s">
        <v>400</v>
      </c>
      <c r="D3" s="32" t="s">
        <v>411</v>
      </c>
      <c r="E3" s="32" t="s">
        <v>412</v>
      </c>
      <c r="F3" s="32"/>
      <c r="G3" s="32" t="s">
        <v>343</v>
      </c>
      <c r="H3" s="32" t="s">
        <v>400</v>
      </c>
      <c r="I3" s="32"/>
      <c r="J3" s="32" t="s">
        <v>343</v>
      </c>
      <c r="K3" s="32" t="s">
        <v>400</v>
      </c>
    </row>
    <row r="4" spans="1:13" x14ac:dyDescent="0.25">
      <c r="A4" s="5">
        <v>36220</v>
      </c>
      <c r="B4" s="182">
        <v>248700</v>
      </c>
      <c r="G4" s="59">
        <v>197052</v>
      </c>
      <c r="H4" s="105"/>
      <c r="I4" s="105"/>
      <c r="J4" s="182">
        <v>51578</v>
      </c>
      <c r="K4" s="105"/>
      <c r="L4" s="8"/>
    </row>
    <row r="5" spans="1:13" x14ac:dyDescent="0.25">
      <c r="A5" s="5">
        <v>36312</v>
      </c>
      <c r="B5" s="182">
        <v>252799</v>
      </c>
      <c r="C5" s="106"/>
      <c r="G5" s="59">
        <v>200175</v>
      </c>
      <c r="H5" s="105"/>
      <c r="I5" s="105"/>
      <c r="J5" s="182">
        <v>52542</v>
      </c>
      <c r="K5" s="105"/>
      <c r="L5" s="8"/>
    </row>
    <row r="6" spans="1:13" x14ac:dyDescent="0.25">
      <c r="A6" s="5">
        <v>36404</v>
      </c>
      <c r="B6" s="182">
        <v>254643</v>
      </c>
      <c r="C6" s="106"/>
      <c r="G6" s="59">
        <v>201817</v>
      </c>
      <c r="H6" s="105"/>
      <c r="I6" s="105"/>
      <c r="J6" s="182">
        <v>52738</v>
      </c>
      <c r="K6" s="105"/>
      <c r="L6" s="8"/>
    </row>
    <row r="7" spans="1:13" x14ac:dyDescent="0.25">
      <c r="A7" s="5">
        <v>36495</v>
      </c>
      <c r="B7" s="182">
        <v>256437</v>
      </c>
      <c r="C7" s="106"/>
      <c r="G7" s="59">
        <v>203443</v>
      </c>
      <c r="H7" s="105"/>
      <c r="I7" s="105"/>
      <c r="J7" s="182">
        <v>52893</v>
      </c>
      <c r="K7" s="105"/>
      <c r="L7" s="8"/>
    </row>
    <row r="8" spans="1:13" x14ac:dyDescent="0.25">
      <c r="A8" s="5">
        <v>36586</v>
      </c>
      <c r="B8" s="182">
        <v>263501</v>
      </c>
      <c r="C8" s="106"/>
      <c r="G8" s="59">
        <v>208898</v>
      </c>
      <c r="H8" s="105"/>
      <c r="I8" s="105"/>
      <c r="J8" s="182">
        <v>54465</v>
      </c>
      <c r="K8" s="105"/>
      <c r="L8" s="8"/>
    </row>
    <row r="9" spans="1:13" x14ac:dyDescent="0.25">
      <c r="A9" s="5">
        <v>36678</v>
      </c>
      <c r="B9" s="182">
        <v>265698</v>
      </c>
      <c r="C9" s="106">
        <f t="shared" ref="C9:C59" si="0">(B9-B5)/B5</f>
        <v>5.1024727154775136E-2</v>
      </c>
      <c r="D9" s="106">
        <f t="shared" ref="D9:E71" si="1">D10</f>
        <v>1.7655200653934399E-2</v>
      </c>
      <c r="E9" s="106">
        <f t="shared" si="1"/>
        <v>3.0746052352863717E-2</v>
      </c>
      <c r="F9" s="107"/>
      <c r="G9" s="59">
        <v>210783</v>
      </c>
      <c r="H9" s="105"/>
      <c r="I9" s="105"/>
      <c r="J9" s="182">
        <v>54775</v>
      </c>
      <c r="K9" s="105"/>
      <c r="L9" s="8"/>
    </row>
    <row r="10" spans="1:13" x14ac:dyDescent="0.25">
      <c r="A10" s="5">
        <v>36770</v>
      </c>
      <c r="B10" s="182">
        <v>269812</v>
      </c>
      <c r="C10" s="106">
        <f t="shared" si="0"/>
        <v>5.9569672050674864E-2</v>
      </c>
      <c r="D10" s="106">
        <f t="shared" si="1"/>
        <v>1.7655200653934399E-2</v>
      </c>
      <c r="E10" s="106">
        <f t="shared" si="1"/>
        <v>3.0746052352863717E-2</v>
      </c>
      <c r="F10" s="107"/>
      <c r="G10" s="59">
        <v>214545</v>
      </c>
      <c r="H10" s="106">
        <f>(G10-G6)/G6</f>
        <v>6.3067035978138605E-2</v>
      </c>
      <c r="I10" s="106"/>
      <c r="J10" s="182">
        <v>55133</v>
      </c>
      <c r="K10" s="106">
        <f t="shared" ref="K10:K54" si="2">(J10-J6)/J6</f>
        <v>4.5413174561037585E-2</v>
      </c>
      <c r="L10" s="5">
        <f>A10</f>
        <v>36770</v>
      </c>
    </row>
    <row r="11" spans="1:13" x14ac:dyDescent="0.25">
      <c r="A11" s="5">
        <v>36861</v>
      </c>
      <c r="B11" s="182">
        <v>271521</v>
      </c>
      <c r="C11" s="106">
        <f t="shared" si="0"/>
        <v>5.8821464921208717E-2</v>
      </c>
      <c r="D11" s="106">
        <f t="shared" si="1"/>
        <v>1.7655200653934399E-2</v>
      </c>
      <c r="E11" s="106">
        <f t="shared" si="1"/>
        <v>3.0746052352863717E-2</v>
      </c>
      <c r="F11" s="107"/>
      <c r="G11" s="59">
        <v>216691</v>
      </c>
      <c r="H11" s="106">
        <f t="shared" ref="H11:H54" si="3">(G11-G7)/G7</f>
        <v>6.5118976814144497E-2</v>
      </c>
      <c r="I11" s="106"/>
      <c r="J11" s="182">
        <v>54711</v>
      </c>
      <c r="K11" s="106">
        <f t="shared" si="2"/>
        <v>3.4371277862855196E-2</v>
      </c>
      <c r="L11" s="5">
        <f t="shared" ref="L11:L74" si="4">A11</f>
        <v>36861</v>
      </c>
    </row>
    <row r="12" spans="1:13" x14ac:dyDescent="0.25">
      <c r="A12" s="5">
        <v>36951</v>
      </c>
      <c r="B12" s="182">
        <v>277263</v>
      </c>
      <c r="C12" s="106">
        <f t="shared" si="0"/>
        <v>5.2227505777966685E-2</v>
      </c>
      <c r="D12" s="106">
        <f t="shared" si="1"/>
        <v>1.7655200653934399E-2</v>
      </c>
      <c r="E12" s="106">
        <f t="shared" si="1"/>
        <v>3.0746052352863717E-2</v>
      </c>
      <c r="F12" s="107"/>
      <c r="G12" s="59">
        <v>221769</v>
      </c>
      <c r="H12" s="106">
        <f t="shared" si="3"/>
        <v>6.1613801951191489E-2</v>
      </c>
      <c r="I12" s="106"/>
      <c r="J12" s="182">
        <v>55388</v>
      </c>
      <c r="K12" s="106">
        <f t="shared" si="2"/>
        <v>1.6946662994583677E-2</v>
      </c>
      <c r="L12" s="5">
        <f t="shared" si="4"/>
        <v>36951</v>
      </c>
    </row>
    <row r="13" spans="1:13" x14ac:dyDescent="0.25">
      <c r="A13" s="5">
        <v>37043</v>
      </c>
      <c r="B13" s="182">
        <v>277192</v>
      </c>
      <c r="C13" s="106">
        <f t="shared" si="0"/>
        <v>4.3259640644641661E-2</v>
      </c>
      <c r="D13" s="106">
        <f t="shared" si="1"/>
        <v>1.7655200653934399E-2</v>
      </c>
      <c r="E13" s="106">
        <f t="shared" si="1"/>
        <v>3.0746052352863717E-2</v>
      </c>
      <c r="F13" s="107"/>
      <c r="G13" s="59">
        <v>221791</v>
      </c>
      <c r="H13" s="106">
        <f t="shared" si="3"/>
        <v>5.2224325491144918E-2</v>
      </c>
      <c r="I13" s="106"/>
      <c r="J13" s="182">
        <v>55318</v>
      </c>
      <c r="K13" s="106">
        <f t="shared" si="2"/>
        <v>9.9132816065723422E-3</v>
      </c>
      <c r="L13" s="5">
        <f t="shared" si="4"/>
        <v>37043</v>
      </c>
    </row>
    <row r="14" spans="1:13" x14ac:dyDescent="0.25">
      <c r="A14" s="5">
        <v>37135</v>
      </c>
      <c r="B14" s="182">
        <v>278936</v>
      </c>
      <c r="C14" s="106">
        <f t="shared" si="0"/>
        <v>3.3816138644685932E-2</v>
      </c>
      <c r="D14" s="106">
        <f t="shared" si="1"/>
        <v>1.7655200653934399E-2</v>
      </c>
      <c r="E14" s="106">
        <f t="shared" si="1"/>
        <v>3.0746052352863717E-2</v>
      </c>
      <c r="F14" s="107"/>
      <c r="G14" s="59">
        <v>223341</v>
      </c>
      <c r="H14" s="106">
        <f t="shared" si="3"/>
        <v>4.0998391945745651E-2</v>
      </c>
      <c r="I14" s="106"/>
      <c r="J14" s="182">
        <v>55532</v>
      </c>
      <c r="K14" s="106">
        <f t="shared" si="2"/>
        <v>7.2370449639961544E-3</v>
      </c>
      <c r="L14" s="5">
        <f t="shared" si="4"/>
        <v>37135</v>
      </c>
    </row>
    <row r="15" spans="1:13" x14ac:dyDescent="0.25">
      <c r="A15" s="5">
        <v>37226</v>
      </c>
      <c r="B15" s="182">
        <v>280078</v>
      </c>
      <c r="C15" s="106">
        <f t="shared" si="0"/>
        <v>3.1515057767170861E-2</v>
      </c>
      <c r="D15" s="106">
        <f t="shared" si="1"/>
        <v>1.7655200653934399E-2</v>
      </c>
      <c r="E15" s="106">
        <f t="shared" si="1"/>
        <v>3.0746052352863717E-2</v>
      </c>
      <c r="F15" s="107"/>
      <c r="G15" s="59">
        <v>224404</v>
      </c>
      <c r="H15" s="106">
        <f t="shared" si="3"/>
        <v>3.5594464006350059E-2</v>
      </c>
      <c r="I15" s="106"/>
      <c r="J15" s="182">
        <v>55634</v>
      </c>
      <c r="K15" s="106">
        <f t="shared" si="2"/>
        <v>1.6870464805980517E-2</v>
      </c>
      <c r="L15" s="5">
        <f t="shared" si="4"/>
        <v>37226</v>
      </c>
    </row>
    <row r="16" spans="1:13" x14ac:dyDescent="0.25">
      <c r="A16" s="5">
        <v>37316</v>
      </c>
      <c r="B16" s="182">
        <v>285764</v>
      </c>
      <c r="C16" s="106">
        <f t="shared" si="0"/>
        <v>3.0660419890140407E-2</v>
      </c>
      <c r="D16" s="106">
        <f t="shared" si="1"/>
        <v>1.7655200653934399E-2</v>
      </c>
      <c r="E16" s="106">
        <f t="shared" si="1"/>
        <v>3.0746052352863717E-2</v>
      </c>
      <c r="F16" s="107"/>
      <c r="G16" s="59">
        <v>229326</v>
      </c>
      <c r="H16" s="106">
        <f t="shared" si="3"/>
        <v>3.4075997997916753E-2</v>
      </c>
      <c r="I16" s="106"/>
      <c r="J16" s="182">
        <v>56403</v>
      </c>
      <c r="K16" s="106">
        <f t="shared" si="2"/>
        <v>1.8325269011338196E-2</v>
      </c>
      <c r="L16" s="5">
        <f t="shared" si="4"/>
        <v>37316</v>
      </c>
    </row>
    <row r="17" spans="1:12" x14ac:dyDescent="0.25">
      <c r="A17" s="5">
        <v>37408</v>
      </c>
      <c r="B17" s="182">
        <v>286558</v>
      </c>
      <c r="C17" s="106">
        <f t="shared" si="0"/>
        <v>3.3788853935178505E-2</v>
      </c>
      <c r="D17" s="106">
        <f t="shared" si="1"/>
        <v>1.7655200653934399E-2</v>
      </c>
      <c r="E17" s="106">
        <f t="shared" si="1"/>
        <v>3.0746052352863717E-2</v>
      </c>
      <c r="F17" s="107"/>
      <c r="G17" s="59">
        <v>229725</v>
      </c>
      <c r="H17" s="106">
        <f t="shared" si="3"/>
        <v>3.5772416373973694E-2</v>
      </c>
      <c r="I17" s="106"/>
      <c r="J17" s="182">
        <v>56801</v>
      </c>
      <c r="K17" s="106">
        <f t="shared" si="2"/>
        <v>2.6808633717777215E-2</v>
      </c>
      <c r="L17" s="5">
        <f t="shared" si="4"/>
        <v>37408</v>
      </c>
    </row>
    <row r="18" spans="1:12" x14ac:dyDescent="0.25">
      <c r="A18" s="5">
        <v>37500</v>
      </c>
      <c r="B18" s="182">
        <v>289920</v>
      </c>
      <c r="C18" s="106">
        <f t="shared" si="0"/>
        <v>3.937820862133249E-2</v>
      </c>
      <c r="D18" s="106">
        <f t="shared" si="1"/>
        <v>1.7655200653934399E-2</v>
      </c>
      <c r="E18" s="106">
        <f t="shared" si="1"/>
        <v>3.0746052352863717E-2</v>
      </c>
      <c r="F18" s="107"/>
      <c r="G18" s="59">
        <v>232394</v>
      </c>
      <c r="H18" s="106">
        <f t="shared" si="3"/>
        <v>4.0534429415109631E-2</v>
      </c>
      <c r="I18" s="106"/>
      <c r="J18" s="182">
        <v>57490</v>
      </c>
      <c r="K18" s="106">
        <f t="shared" si="2"/>
        <v>3.525894979471296E-2</v>
      </c>
      <c r="L18" s="5">
        <f t="shared" si="4"/>
        <v>37500</v>
      </c>
    </row>
    <row r="19" spans="1:12" x14ac:dyDescent="0.25">
      <c r="A19" s="5">
        <v>37591</v>
      </c>
      <c r="B19" s="182">
        <v>292193</v>
      </c>
      <c r="C19" s="106">
        <f t="shared" si="0"/>
        <v>4.3255807310820557E-2</v>
      </c>
      <c r="D19" s="106">
        <f t="shared" si="1"/>
        <v>1.7655200653934399E-2</v>
      </c>
      <c r="E19" s="106">
        <f t="shared" si="1"/>
        <v>3.0746052352863717E-2</v>
      </c>
      <c r="F19" s="107"/>
      <c r="G19" s="59">
        <v>234148</v>
      </c>
      <c r="H19" s="106">
        <f t="shared" si="3"/>
        <v>4.3421685887952088E-2</v>
      </c>
      <c r="I19" s="106"/>
      <c r="J19" s="182">
        <v>58008</v>
      </c>
      <c r="K19" s="106">
        <f t="shared" si="2"/>
        <v>4.2671747492540532E-2</v>
      </c>
      <c r="L19" s="5">
        <f t="shared" si="4"/>
        <v>37591</v>
      </c>
    </row>
    <row r="20" spans="1:12" x14ac:dyDescent="0.25">
      <c r="A20" s="5">
        <v>37681</v>
      </c>
      <c r="B20" s="182">
        <v>300484</v>
      </c>
      <c r="C20" s="106">
        <f t="shared" si="0"/>
        <v>5.1511037079548155E-2</v>
      </c>
      <c r="D20" s="106">
        <f t="shared" si="1"/>
        <v>1.7655200653934399E-2</v>
      </c>
      <c r="E20" s="106">
        <f t="shared" si="1"/>
        <v>3.0746052352863717E-2</v>
      </c>
      <c r="F20" s="107"/>
      <c r="G20" s="59">
        <v>240760</v>
      </c>
      <c r="H20" s="106">
        <f t="shared" si="3"/>
        <v>4.9859152472898842E-2</v>
      </c>
      <c r="I20" s="106"/>
      <c r="J20" s="182">
        <v>59681</v>
      </c>
      <c r="K20" s="106">
        <f t="shared" si="2"/>
        <v>5.8117476020779039E-2</v>
      </c>
      <c r="L20" s="5">
        <f t="shared" si="4"/>
        <v>37681</v>
      </c>
    </row>
    <row r="21" spans="1:12" x14ac:dyDescent="0.25">
      <c r="A21" s="5">
        <v>37773</v>
      </c>
      <c r="B21" s="182">
        <v>302883</v>
      </c>
      <c r="C21" s="106">
        <f t="shared" si="0"/>
        <v>5.6969269746438768E-2</v>
      </c>
      <c r="D21" s="106">
        <f t="shared" si="1"/>
        <v>1.7655200653934399E-2</v>
      </c>
      <c r="E21" s="106">
        <f t="shared" si="1"/>
        <v>3.0746052352863717E-2</v>
      </c>
      <c r="F21" s="107"/>
      <c r="G21" s="59">
        <v>242433</v>
      </c>
      <c r="H21" s="106">
        <f t="shared" si="3"/>
        <v>5.531831537708129E-2</v>
      </c>
      <c r="I21" s="106"/>
      <c r="J21" s="182">
        <v>60409</v>
      </c>
      <c r="K21" s="106">
        <f t="shared" si="2"/>
        <v>6.3520008450555443E-2</v>
      </c>
      <c r="L21" s="5">
        <f t="shared" si="4"/>
        <v>37773</v>
      </c>
    </row>
    <row r="22" spans="1:12" x14ac:dyDescent="0.25">
      <c r="A22" s="5">
        <v>37865</v>
      </c>
      <c r="B22" s="182">
        <v>307329</v>
      </c>
      <c r="C22" s="106">
        <f t="shared" si="0"/>
        <v>6.0047599337748343E-2</v>
      </c>
      <c r="D22" s="106">
        <f t="shared" si="1"/>
        <v>1.7655200653934399E-2</v>
      </c>
      <c r="E22" s="106">
        <f t="shared" si="1"/>
        <v>3.0746052352863717E-2</v>
      </c>
      <c r="F22" s="107"/>
      <c r="G22" s="59">
        <v>245699</v>
      </c>
      <c r="H22" s="106">
        <f t="shared" si="3"/>
        <v>5.7251908396946563E-2</v>
      </c>
      <c r="I22" s="106"/>
      <c r="J22" s="182">
        <v>61581</v>
      </c>
      <c r="K22" s="106">
        <f t="shared" si="2"/>
        <v>7.116020177422161E-2</v>
      </c>
      <c r="L22" s="5">
        <f t="shared" si="4"/>
        <v>37865</v>
      </c>
    </row>
    <row r="23" spans="1:12" x14ac:dyDescent="0.25">
      <c r="A23" s="5">
        <v>37956</v>
      </c>
      <c r="B23" s="182">
        <v>310817</v>
      </c>
      <c r="C23" s="106">
        <f t="shared" si="0"/>
        <v>6.3738693260961071E-2</v>
      </c>
      <c r="D23" s="106">
        <f t="shared" si="1"/>
        <v>1.7655200653934399E-2</v>
      </c>
      <c r="E23" s="106">
        <f t="shared" si="1"/>
        <v>3.0746052352863717E-2</v>
      </c>
      <c r="F23" s="107"/>
      <c r="G23" s="59">
        <v>248238</v>
      </c>
      <c r="H23" s="106">
        <f t="shared" si="3"/>
        <v>6.0175615422724087E-2</v>
      </c>
      <c r="I23" s="106"/>
      <c r="J23" s="182">
        <v>62528</v>
      </c>
      <c r="K23" s="106">
        <f t="shared" si="2"/>
        <v>7.7920286856985238E-2</v>
      </c>
      <c r="L23" s="5">
        <f t="shared" si="4"/>
        <v>37956</v>
      </c>
    </row>
    <row r="24" spans="1:12" x14ac:dyDescent="0.25">
      <c r="A24" s="5">
        <v>38047</v>
      </c>
      <c r="B24" s="182">
        <v>319425</v>
      </c>
      <c r="C24" s="106">
        <f t="shared" si="0"/>
        <v>6.3034970247999894E-2</v>
      </c>
      <c r="D24" s="106">
        <f t="shared" si="1"/>
        <v>1.7655200653934399E-2</v>
      </c>
      <c r="E24" s="106">
        <f t="shared" si="1"/>
        <v>3.0746052352863717E-2</v>
      </c>
      <c r="F24" s="107"/>
      <c r="G24" s="59">
        <v>254980</v>
      </c>
      <c r="H24" s="106">
        <f t="shared" si="3"/>
        <v>5.9062967270310684E-2</v>
      </c>
      <c r="I24" s="106"/>
      <c r="J24" s="182">
        <v>64391</v>
      </c>
      <c r="K24" s="106">
        <f t="shared" si="2"/>
        <v>7.8919589148975386E-2</v>
      </c>
      <c r="L24" s="5">
        <f t="shared" si="4"/>
        <v>38047</v>
      </c>
    </row>
    <row r="25" spans="1:12" x14ac:dyDescent="0.25">
      <c r="A25" s="5">
        <v>38139</v>
      </c>
      <c r="B25" s="182">
        <v>318292</v>
      </c>
      <c r="C25" s="106">
        <f t="shared" si="0"/>
        <v>5.0874430060452384E-2</v>
      </c>
      <c r="D25" s="106">
        <f t="shared" si="1"/>
        <v>1.7655200653934399E-2</v>
      </c>
      <c r="E25" s="106">
        <f t="shared" si="1"/>
        <v>3.0746052352863717E-2</v>
      </c>
      <c r="F25" s="107"/>
      <c r="G25" s="59">
        <v>253872</v>
      </c>
      <c r="H25" s="106">
        <f t="shared" si="3"/>
        <v>4.7184170471841702E-2</v>
      </c>
      <c r="I25" s="106"/>
      <c r="J25" s="182">
        <v>64373</v>
      </c>
      <c r="K25" s="106">
        <f t="shared" si="2"/>
        <v>6.5619361353440708E-2</v>
      </c>
      <c r="L25" s="5">
        <f t="shared" si="4"/>
        <v>38139</v>
      </c>
    </row>
    <row r="26" spans="1:12" x14ac:dyDescent="0.25">
      <c r="A26" s="5">
        <v>38231</v>
      </c>
      <c r="B26" s="182">
        <v>321932</v>
      </c>
      <c r="C26" s="106">
        <f t="shared" si="0"/>
        <v>4.7515854345017879E-2</v>
      </c>
      <c r="D26" s="106">
        <f t="shared" si="1"/>
        <v>1.7655200653934399E-2</v>
      </c>
      <c r="E26" s="106">
        <f t="shared" si="1"/>
        <v>3.0746052352863717E-2</v>
      </c>
      <c r="F26" s="107"/>
      <c r="G26" s="59">
        <v>256688</v>
      </c>
      <c r="H26" s="106">
        <f t="shared" si="3"/>
        <v>4.4725456758065767E-2</v>
      </c>
      <c r="I26" s="106"/>
      <c r="J26" s="182">
        <v>65200</v>
      </c>
      <c r="K26" s="106">
        <f t="shared" si="2"/>
        <v>5.8768126532534389E-2</v>
      </c>
      <c r="L26" s="5">
        <f t="shared" si="4"/>
        <v>38231</v>
      </c>
    </row>
    <row r="27" spans="1:12" x14ac:dyDescent="0.25">
      <c r="A27" s="5">
        <v>38322</v>
      </c>
      <c r="B27" s="182">
        <v>324657</v>
      </c>
      <c r="C27" s="106">
        <f t="shared" si="0"/>
        <v>4.4527808967977943E-2</v>
      </c>
      <c r="D27" s="106">
        <f t="shared" si="1"/>
        <v>1.7655200653934399E-2</v>
      </c>
      <c r="E27" s="106">
        <f t="shared" si="1"/>
        <v>3.0746052352863717E-2</v>
      </c>
      <c r="F27" s="107"/>
      <c r="G27" s="59">
        <v>258851</v>
      </c>
      <c r="H27" s="106">
        <f t="shared" si="3"/>
        <v>4.27533254376848E-2</v>
      </c>
      <c r="I27" s="106"/>
      <c r="J27" s="182">
        <v>65763</v>
      </c>
      <c r="K27" s="106">
        <f t="shared" si="2"/>
        <v>5.1736821903787103E-2</v>
      </c>
      <c r="L27" s="5">
        <f t="shared" si="4"/>
        <v>38322</v>
      </c>
    </row>
    <row r="28" spans="1:12" x14ac:dyDescent="0.25">
      <c r="A28" s="5">
        <v>38412</v>
      </c>
      <c r="B28" s="182">
        <v>329825</v>
      </c>
      <c r="C28" s="106">
        <f t="shared" si="0"/>
        <v>3.2558503561086326E-2</v>
      </c>
      <c r="D28" s="106">
        <f t="shared" si="1"/>
        <v>1.7655200653934399E-2</v>
      </c>
      <c r="E28" s="106">
        <f t="shared" si="1"/>
        <v>3.0746052352863717E-2</v>
      </c>
      <c r="F28" s="107"/>
      <c r="G28" s="59">
        <v>263159</v>
      </c>
      <c r="H28" s="106">
        <f t="shared" si="3"/>
        <v>3.2077025649070515E-2</v>
      </c>
      <c r="I28" s="106"/>
      <c r="J28" s="182">
        <v>66624</v>
      </c>
      <c r="K28" s="106">
        <f t="shared" si="2"/>
        <v>3.4678759453960956E-2</v>
      </c>
      <c r="L28" s="5">
        <f t="shared" si="4"/>
        <v>38412</v>
      </c>
    </row>
    <row r="29" spans="1:12" x14ac:dyDescent="0.25">
      <c r="A29" s="5">
        <v>38504</v>
      </c>
      <c r="B29" s="182">
        <v>330323</v>
      </c>
      <c r="C29" s="106">
        <f t="shared" si="0"/>
        <v>3.7798625161801117E-2</v>
      </c>
      <c r="D29" s="106">
        <f t="shared" si="1"/>
        <v>1.7655200653934399E-2</v>
      </c>
      <c r="E29" s="106">
        <f t="shared" si="1"/>
        <v>3.0746052352863717E-2</v>
      </c>
      <c r="F29" s="107"/>
      <c r="G29" s="59">
        <v>263213</v>
      </c>
      <c r="H29" s="106">
        <f t="shared" si="3"/>
        <v>3.6794132476208483E-2</v>
      </c>
      <c r="I29" s="106"/>
      <c r="J29" s="182">
        <v>67071</v>
      </c>
      <c r="K29" s="106">
        <f t="shared" si="2"/>
        <v>4.1911981731471266E-2</v>
      </c>
      <c r="L29" s="5">
        <f t="shared" si="4"/>
        <v>38504</v>
      </c>
    </row>
    <row r="30" spans="1:12" x14ac:dyDescent="0.25">
      <c r="A30" s="5">
        <v>38596</v>
      </c>
      <c r="B30" s="182">
        <v>334249</v>
      </c>
      <c r="C30" s="106">
        <f t="shared" si="0"/>
        <v>3.8259632468968602E-2</v>
      </c>
      <c r="D30" s="106">
        <f t="shared" si="1"/>
        <v>1.7655200653934399E-2</v>
      </c>
      <c r="E30" s="106">
        <f t="shared" si="1"/>
        <v>3.0746052352863717E-2</v>
      </c>
      <c r="F30" s="107"/>
      <c r="G30" s="59">
        <v>266115</v>
      </c>
      <c r="H30" s="106">
        <f t="shared" si="3"/>
        <v>3.6725518917908123E-2</v>
      </c>
      <c r="I30" s="106"/>
      <c r="J30" s="182">
        <v>68097</v>
      </c>
      <c r="K30" s="106">
        <f t="shared" si="2"/>
        <v>4.443251533742331E-2</v>
      </c>
      <c r="L30" s="5">
        <f t="shared" si="4"/>
        <v>38596</v>
      </c>
    </row>
    <row r="31" spans="1:12" x14ac:dyDescent="0.25">
      <c r="A31" s="5">
        <v>38687</v>
      </c>
      <c r="B31" s="182">
        <v>335427</v>
      </c>
      <c r="C31" s="106">
        <f t="shared" si="0"/>
        <v>3.3173472310777219E-2</v>
      </c>
      <c r="D31" s="106">
        <f t="shared" si="1"/>
        <v>1.7655200653934399E-2</v>
      </c>
      <c r="E31" s="106">
        <f t="shared" si="1"/>
        <v>3.0746052352863717E-2</v>
      </c>
      <c r="F31" s="107"/>
      <c r="G31" s="59">
        <v>267035</v>
      </c>
      <c r="H31" s="106">
        <f t="shared" si="3"/>
        <v>3.1616644324341033E-2</v>
      </c>
      <c r="I31" s="106"/>
      <c r="J31" s="182">
        <v>68360</v>
      </c>
      <c r="K31" s="106">
        <f t="shared" si="2"/>
        <v>3.9490290893055363E-2</v>
      </c>
      <c r="L31" s="5">
        <f t="shared" si="4"/>
        <v>38687</v>
      </c>
    </row>
    <row r="32" spans="1:12" x14ac:dyDescent="0.25">
      <c r="A32" s="5">
        <v>38777</v>
      </c>
      <c r="B32" s="182">
        <v>340247</v>
      </c>
      <c r="C32" s="106">
        <f t="shared" si="0"/>
        <v>3.1598575001894946E-2</v>
      </c>
      <c r="D32" s="106">
        <f t="shared" si="1"/>
        <v>1.7655200653934399E-2</v>
      </c>
      <c r="E32" s="106">
        <f t="shared" si="1"/>
        <v>3.0746052352863717E-2</v>
      </c>
      <c r="F32" s="107"/>
      <c r="G32" s="59">
        <v>270561</v>
      </c>
      <c r="H32" s="106">
        <f t="shared" si="3"/>
        <v>2.812748186457617E-2</v>
      </c>
      <c r="I32" s="106"/>
      <c r="J32" s="182">
        <v>69656</v>
      </c>
      <c r="K32" s="106">
        <f t="shared" si="2"/>
        <v>4.5509125840537942E-2</v>
      </c>
      <c r="L32" s="5">
        <f t="shared" si="4"/>
        <v>38777</v>
      </c>
    </row>
    <row r="33" spans="1:13" x14ac:dyDescent="0.25">
      <c r="A33" s="5">
        <v>38869</v>
      </c>
      <c r="B33" s="182">
        <v>340181</v>
      </c>
      <c r="C33" s="106">
        <f t="shared" si="0"/>
        <v>2.9843516800222812E-2</v>
      </c>
      <c r="D33" s="106">
        <f t="shared" si="1"/>
        <v>1.7655200653934399E-2</v>
      </c>
      <c r="E33" s="106">
        <f t="shared" si="1"/>
        <v>3.0746052352863717E-2</v>
      </c>
      <c r="F33" s="107"/>
      <c r="G33" s="59">
        <v>270166</v>
      </c>
      <c r="H33" s="106">
        <f t="shared" si="3"/>
        <v>2.6415868517132512E-2</v>
      </c>
      <c r="I33" s="106"/>
      <c r="J33" s="182">
        <v>69989</v>
      </c>
      <c r="K33" s="106">
        <f t="shared" si="2"/>
        <v>4.3506135289469366E-2</v>
      </c>
      <c r="L33" s="5">
        <f t="shared" si="4"/>
        <v>38869</v>
      </c>
    </row>
    <row r="34" spans="1:13" x14ac:dyDescent="0.25">
      <c r="A34" s="5">
        <v>38961</v>
      </c>
      <c r="B34" s="182">
        <v>342191</v>
      </c>
      <c r="C34" s="106">
        <f t="shared" si="0"/>
        <v>2.3760729276676967E-2</v>
      </c>
      <c r="D34" s="106">
        <f t="shared" si="1"/>
        <v>1.7655200653934399E-2</v>
      </c>
      <c r="E34" s="106">
        <f t="shared" si="1"/>
        <v>3.0746052352863717E-2</v>
      </c>
      <c r="F34" s="107"/>
      <c r="G34" s="59">
        <v>271577</v>
      </c>
      <c r="H34" s="106">
        <f t="shared" si="3"/>
        <v>2.0524961013095842E-2</v>
      </c>
      <c r="I34" s="106"/>
      <c r="J34" s="182">
        <v>70588</v>
      </c>
      <c r="K34" s="106">
        <f t="shared" si="2"/>
        <v>3.6580172401133676E-2</v>
      </c>
      <c r="L34" s="5">
        <f t="shared" si="4"/>
        <v>38961</v>
      </c>
    </row>
    <row r="35" spans="1:13" x14ac:dyDescent="0.25">
      <c r="A35" s="5">
        <v>39052</v>
      </c>
      <c r="B35" s="182">
        <v>343928</v>
      </c>
      <c r="C35" s="106">
        <f t="shared" si="0"/>
        <v>2.534381549487668E-2</v>
      </c>
      <c r="D35" s="106">
        <f t="shared" si="1"/>
        <v>1.7655200653934399E-2</v>
      </c>
      <c r="E35" s="106">
        <f t="shared" si="1"/>
        <v>3.0746052352863717E-2</v>
      </c>
      <c r="F35" s="107"/>
      <c r="G35" s="59">
        <v>272978</v>
      </c>
      <c r="H35" s="106">
        <f t="shared" si="3"/>
        <v>2.2255509577396221E-2</v>
      </c>
      <c r="I35" s="106"/>
      <c r="J35" s="182">
        <v>70925</v>
      </c>
      <c r="K35" s="106">
        <f t="shared" si="2"/>
        <v>3.7521942656524282E-2</v>
      </c>
      <c r="L35" s="5">
        <f t="shared" si="4"/>
        <v>39052</v>
      </c>
    </row>
    <row r="36" spans="1:13" x14ac:dyDescent="0.25">
      <c r="A36" s="5">
        <v>39142</v>
      </c>
      <c r="B36" s="182">
        <v>350695</v>
      </c>
      <c r="C36" s="106">
        <f t="shared" si="0"/>
        <v>3.070710395683136E-2</v>
      </c>
      <c r="D36" s="106">
        <f t="shared" si="1"/>
        <v>1.7655200653934399E-2</v>
      </c>
      <c r="E36" s="106">
        <f t="shared" si="1"/>
        <v>3.0746052352863717E-2</v>
      </c>
      <c r="F36" s="107"/>
      <c r="G36" s="59">
        <v>278168</v>
      </c>
      <c r="H36" s="106">
        <f t="shared" si="3"/>
        <v>2.8115655988852791E-2</v>
      </c>
      <c r="I36" s="106"/>
      <c r="J36" s="182">
        <v>72505</v>
      </c>
      <c r="K36" s="106">
        <f t="shared" si="2"/>
        <v>4.0900999196049156E-2</v>
      </c>
      <c r="L36" s="5">
        <f t="shared" si="4"/>
        <v>39142</v>
      </c>
      <c r="M36" s="6"/>
    </row>
    <row r="37" spans="1:13" x14ac:dyDescent="0.25">
      <c r="A37" s="5">
        <v>39234</v>
      </c>
      <c r="B37" s="182">
        <v>352431</v>
      </c>
      <c r="C37" s="106">
        <f>(B37-B33)/B33</f>
        <v>3.6010241606674091E-2</v>
      </c>
      <c r="D37" s="106">
        <f t="shared" si="1"/>
        <v>1.7655200653934399E-2</v>
      </c>
      <c r="E37" s="106">
        <f t="shared" si="1"/>
        <v>3.0746052352863717E-2</v>
      </c>
      <c r="F37" s="107"/>
      <c r="G37" s="59">
        <v>279227</v>
      </c>
      <c r="H37" s="106">
        <f t="shared" si="3"/>
        <v>3.353863920700606E-2</v>
      </c>
      <c r="I37" s="106"/>
      <c r="J37" s="182">
        <v>73184</v>
      </c>
      <c r="K37" s="106">
        <f t="shared" si="2"/>
        <v>4.5650030719113006E-2</v>
      </c>
      <c r="L37" s="5">
        <f t="shared" si="4"/>
        <v>39234</v>
      </c>
      <c r="M37" s="6"/>
    </row>
    <row r="38" spans="1:13" x14ac:dyDescent="0.25">
      <c r="A38" s="5">
        <v>39326</v>
      </c>
      <c r="B38" s="182">
        <v>354598</v>
      </c>
      <c r="C38" s="106">
        <f t="shared" si="0"/>
        <v>3.6257528690117509E-2</v>
      </c>
      <c r="D38" s="106">
        <f t="shared" si="1"/>
        <v>1.7655200653934399E-2</v>
      </c>
      <c r="E38" s="106">
        <f t="shared" si="1"/>
        <v>3.0746052352863717E-2</v>
      </c>
      <c r="F38" s="107"/>
      <c r="G38" s="59">
        <v>280583</v>
      </c>
      <c r="H38" s="106">
        <f t="shared" si="3"/>
        <v>3.316186569554859E-2</v>
      </c>
      <c r="I38" s="106"/>
      <c r="J38" s="182">
        <v>73996</v>
      </c>
      <c r="K38" s="106">
        <f t="shared" si="2"/>
        <v>4.8280160933869783E-2</v>
      </c>
      <c r="L38" s="5">
        <f t="shared" si="4"/>
        <v>39326</v>
      </c>
      <c r="M38" s="6"/>
    </row>
    <row r="39" spans="1:13" x14ac:dyDescent="0.25">
      <c r="A39" s="5">
        <v>39417</v>
      </c>
      <c r="B39" s="182">
        <v>355890</v>
      </c>
      <c r="C39" s="106">
        <f t="shared" si="0"/>
        <v>3.4780535460910422E-2</v>
      </c>
      <c r="D39" s="106">
        <f t="shared" si="1"/>
        <v>1.7655200653934399E-2</v>
      </c>
      <c r="E39" s="106">
        <f t="shared" si="1"/>
        <v>3.0746052352863717E-2</v>
      </c>
      <c r="F39" s="107"/>
      <c r="G39" s="59">
        <v>281348</v>
      </c>
      <c r="H39" s="106">
        <f t="shared" si="3"/>
        <v>3.0661811574559123E-2</v>
      </c>
      <c r="I39" s="106"/>
      <c r="J39" s="182">
        <v>74525</v>
      </c>
      <c r="K39" s="106">
        <f t="shared" si="2"/>
        <v>5.0757842791681357E-2</v>
      </c>
      <c r="L39" s="5">
        <f t="shared" si="4"/>
        <v>39417</v>
      </c>
      <c r="M39" s="6"/>
    </row>
    <row r="40" spans="1:13" x14ac:dyDescent="0.25">
      <c r="A40" s="5">
        <v>39508</v>
      </c>
      <c r="B40" s="182">
        <v>362020</v>
      </c>
      <c r="C40" s="106">
        <f t="shared" si="0"/>
        <v>3.2293018149674217E-2</v>
      </c>
      <c r="D40" s="106">
        <f t="shared" si="1"/>
        <v>1.7655200653934399E-2</v>
      </c>
      <c r="E40" s="106">
        <f t="shared" si="1"/>
        <v>3.0746052352863717E-2</v>
      </c>
      <c r="F40" s="107"/>
      <c r="G40" s="59">
        <v>285807</v>
      </c>
      <c r="H40" s="106">
        <f t="shared" si="3"/>
        <v>2.7461821632970004E-2</v>
      </c>
      <c r="I40" s="106"/>
      <c r="J40" s="182">
        <v>76195</v>
      </c>
      <c r="K40" s="106">
        <f t="shared" si="2"/>
        <v>5.0893041859182128E-2</v>
      </c>
      <c r="L40" s="5">
        <f t="shared" si="4"/>
        <v>39508</v>
      </c>
      <c r="M40" s="6"/>
    </row>
    <row r="41" spans="1:13" x14ac:dyDescent="0.25">
      <c r="A41" s="5">
        <v>39600</v>
      </c>
      <c r="B41" s="182">
        <v>366838</v>
      </c>
      <c r="C41" s="106">
        <f t="shared" si="0"/>
        <v>4.0878923817711833E-2</v>
      </c>
      <c r="D41" s="106">
        <f t="shared" si="1"/>
        <v>1.7655200653934399E-2</v>
      </c>
      <c r="E41" s="106">
        <f t="shared" si="1"/>
        <v>3.0746052352863717E-2</v>
      </c>
      <c r="F41" s="107"/>
      <c r="G41" s="59">
        <v>289079</v>
      </c>
      <c r="H41" s="106">
        <f t="shared" si="3"/>
        <v>3.5283120901632006E-2</v>
      </c>
      <c r="I41" s="106"/>
      <c r="J41" s="182">
        <v>77742</v>
      </c>
      <c r="K41" s="106">
        <f t="shared" si="2"/>
        <v>6.228137297770004E-2</v>
      </c>
      <c r="L41" s="5">
        <f t="shared" si="4"/>
        <v>39600</v>
      </c>
      <c r="M41" s="6"/>
    </row>
    <row r="42" spans="1:13" x14ac:dyDescent="0.25">
      <c r="A42" s="5">
        <v>39692</v>
      </c>
      <c r="B42" s="182">
        <v>373214</v>
      </c>
      <c r="C42" s="106">
        <f t="shared" si="0"/>
        <v>5.2498886062527145E-2</v>
      </c>
      <c r="D42" s="106">
        <f t="shared" si="1"/>
        <v>1.7655200653934399E-2</v>
      </c>
      <c r="E42" s="106">
        <f t="shared" si="1"/>
        <v>3.0746052352863717E-2</v>
      </c>
      <c r="F42" s="107"/>
      <c r="G42" s="59">
        <v>293794</v>
      </c>
      <c r="H42" s="106">
        <f t="shared" si="3"/>
        <v>4.7084107020026161E-2</v>
      </c>
      <c r="I42" s="106"/>
      <c r="J42" s="182">
        <v>79403</v>
      </c>
      <c r="K42" s="106">
        <f t="shared" si="2"/>
        <v>7.3071517379317802E-2</v>
      </c>
      <c r="L42" s="5">
        <f t="shared" si="4"/>
        <v>39692</v>
      </c>
      <c r="M42" s="6"/>
    </row>
    <row r="43" spans="1:13" x14ac:dyDescent="0.25">
      <c r="A43" s="5">
        <v>39783</v>
      </c>
      <c r="B43" s="182">
        <v>378754</v>
      </c>
      <c r="C43" s="106">
        <f t="shared" si="0"/>
        <v>6.4244569951389469E-2</v>
      </c>
      <c r="D43" s="106">
        <f t="shared" si="1"/>
        <v>1.7655200653934399E-2</v>
      </c>
      <c r="E43" s="106">
        <f t="shared" si="1"/>
        <v>3.0746052352863717E-2</v>
      </c>
      <c r="F43" s="107"/>
      <c r="G43" s="59">
        <v>298131</v>
      </c>
      <c r="H43" s="106">
        <f t="shared" si="3"/>
        <v>5.9652103444844111E-2</v>
      </c>
      <c r="I43" s="106"/>
      <c r="J43" s="182">
        <v>80604</v>
      </c>
      <c r="K43" s="106">
        <f t="shared" si="2"/>
        <v>8.1569942972157E-2</v>
      </c>
      <c r="L43" s="5">
        <f t="shared" si="4"/>
        <v>39783</v>
      </c>
      <c r="M43" s="6"/>
    </row>
    <row r="44" spans="1:13" x14ac:dyDescent="0.25">
      <c r="A44" s="5">
        <v>39873</v>
      </c>
      <c r="B44" s="182">
        <v>385985</v>
      </c>
      <c r="C44" s="106">
        <f t="shared" si="0"/>
        <v>6.6198000110491137E-2</v>
      </c>
      <c r="D44" s="106">
        <f t="shared" si="1"/>
        <v>1.7655200653934399E-2</v>
      </c>
      <c r="E44" s="106">
        <f t="shared" si="1"/>
        <v>3.0746052352863717E-2</v>
      </c>
      <c r="F44" s="107"/>
      <c r="G44" s="59">
        <v>303625</v>
      </c>
      <c r="H44" s="106">
        <f t="shared" si="3"/>
        <v>6.2342769771209242E-2</v>
      </c>
      <c r="I44" s="106"/>
      <c r="J44" s="182">
        <v>82341</v>
      </c>
      <c r="K44" s="106">
        <f t="shared" si="2"/>
        <v>8.0661460725769407E-2</v>
      </c>
      <c r="L44" s="5">
        <f t="shared" si="4"/>
        <v>39873</v>
      </c>
      <c r="M44" s="6"/>
    </row>
    <row r="45" spans="1:13" x14ac:dyDescent="0.25">
      <c r="A45" s="5">
        <v>39965</v>
      </c>
      <c r="B45" s="182">
        <v>388610</v>
      </c>
      <c r="C45" s="106">
        <f t="shared" si="0"/>
        <v>5.93504489720258E-2</v>
      </c>
      <c r="D45" s="106">
        <f t="shared" si="1"/>
        <v>1.7655200653934399E-2</v>
      </c>
      <c r="E45" s="106">
        <f t="shared" si="1"/>
        <v>3.0746052352863717E-2</v>
      </c>
      <c r="F45" s="107"/>
      <c r="G45" s="59">
        <v>305766</v>
      </c>
      <c r="H45" s="106">
        <f t="shared" si="3"/>
        <v>5.7724705011432863E-2</v>
      </c>
      <c r="I45" s="106"/>
      <c r="J45" s="182">
        <v>82825</v>
      </c>
      <c r="K45" s="106">
        <f t="shared" si="2"/>
        <v>6.5382933292171541E-2</v>
      </c>
      <c r="L45" s="5">
        <f t="shared" si="4"/>
        <v>39965</v>
      </c>
      <c r="M45" s="6"/>
    </row>
    <row r="46" spans="1:13" x14ac:dyDescent="0.25">
      <c r="A46" s="5">
        <v>40057</v>
      </c>
      <c r="B46" s="182">
        <v>393024</v>
      </c>
      <c r="C46" s="106">
        <f t="shared" si="0"/>
        <v>5.3079466472318829E-2</v>
      </c>
      <c r="D46" s="106">
        <f t="shared" si="1"/>
        <v>1.7655200653934399E-2</v>
      </c>
      <c r="E46" s="106">
        <f t="shared" si="1"/>
        <v>3.0746052352863717E-2</v>
      </c>
      <c r="F46" s="107"/>
      <c r="G46" s="59">
        <v>309250</v>
      </c>
      <c r="H46" s="106">
        <f t="shared" si="3"/>
        <v>5.2608290162494811E-2</v>
      </c>
      <c r="I46" s="106"/>
      <c r="J46" s="182">
        <v>83754</v>
      </c>
      <c r="K46" s="106">
        <f t="shared" si="2"/>
        <v>5.4796418271349949E-2</v>
      </c>
      <c r="L46" s="5">
        <f t="shared" si="4"/>
        <v>40057</v>
      </c>
      <c r="M46" s="6"/>
    </row>
    <row r="47" spans="1:13" x14ac:dyDescent="0.25">
      <c r="A47" s="5">
        <v>40148</v>
      </c>
      <c r="B47" s="182">
        <v>396621</v>
      </c>
      <c r="C47" s="106">
        <f t="shared" si="0"/>
        <v>4.717309916198905E-2</v>
      </c>
      <c r="D47" s="106">
        <f t="shared" si="1"/>
        <v>1.7655200653934399E-2</v>
      </c>
      <c r="E47" s="106">
        <f t="shared" si="1"/>
        <v>3.0746052352863717E-2</v>
      </c>
      <c r="F47" s="107"/>
      <c r="G47" s="59">
        <v>312159</v>
      </c>
      <c r="H47" s="106">
        <f t="shared" si="3"/>
        <v>4.7053141068858995E-2</v>
      </c>
      <c r="I47" s="106"/>
      <c r="J47" s="182">
        <v>84440</v>
      </c>
      <c r="K47" s="106">
        <f t="shared" si="2"/>
        <v>4.7590690288323162E-2</v>
      </c>
      <c r="L47" s="5">
        <f t="shared" si="4"/>
        <v>40148</v>
      </c>
      <c r="M47" s="6"/>
    </row>
    <row r="48" spans="1:13" x14ac:dyDescent="0.25">
      <c r="A48" s="5">
        <v>40238</v>
      </c>
      <c r="B48" s="182">
        <v>402409</v>
      </c>
      <c r="C48" s="106">
        <f t="shared" si="0"/>
        <v>4.2550876329391037E-2</v>
      </c>
      <c r="D48" s="106">
        <f t="shared" si="1"/>
        <v>1.7655200653934399E-2</v>
      </c>
      <c r="E48" s="106">
        <f t="shared" si="1"/>
        <v>3.0746052352863717E-2</v>
      </c>
      <c r="F48" s="107"/>
      <c r="G48" s="59">
        <v>316553</v>
      </c>
      <c r="H48" s="106">
        <f t="shared" si="3"/>
        <v>4.2578839028406749E-2</v>
      </c>
      <c r="I48" s="106"/>
      <c r="J48" s="182">
        <v>85835</v>
      </c>
      <c r="K48" s="106">
        <f t="shared" si="2"/>
        <v>4.2433295685017185E-2</v>
      </c>
      <c r="L48" s="5">
        <f t="shared" si="4"/>
        <v>40238</v>
      </c>
      <c r="M48" s="179"/>
    </row>
    <row r="49" spans="1:13" x14ac:dyDescent="0.25">
      <c r="A49" s="5">
        <v>40330</v>
      </c>
      <c r="B49" s="182">
        <v>406156</v>
      </c>
      <c r="C49" s="106">
        <f t="shared" si="0"/>
        <v>4.5150665191322922E-2</v>
      </c>
      <c r="D49" s="106">
        <f t="shared" si="1"/>
        <v>1.7655200653934399E-2</v>
      </c>
      <c r="E49" s="106">
        <f t="shared" si="1"/>
        <v>3.0746052352863717E-2</v>
      </c>
      <c r="F49" s="107"/>
      <c r="G49" s="59">
        <v>319372</v>
      </c>
      <c r="H49" s="106">
        <f t="shared" si="3"/>
        <v>4.4498080231287977E-2</v>
      </c>
      <c r="I49" s="106"/>
      <c r="J49" s="182">
        <v>86766</v>
      </c>
      <c r="K49" s="106">
        <f t="shared" si="2"/>
        <v>4.7582251735587083E-2</v>
      </c>
      <c r="L49" s="5">
        <f t="shared" si="4"/>
        <v>40330</v>
      </c>
      <c r="M49" s="179"/>
    </row>
    <row r="50" spans="1:13" ht="13.5" customHeight="1" x14ac:dyDescent="0.25">
      <c r="A50" s="5">
        <v>40422</v>
      </c>
      <c r="B50" s="182">
        <v>411764</v>
      </c>
      <c r="C50" s="106">
        <f>(B50-B46)/B46</f>
        <v>4.7681566520110734E-2</v>
      </c>
      <c r="D50" s="106">
        <f t="shared" si="1"/>
        <v>1.7655200653934399E-2</v>
      </c>
      <c r="E50" s="106">
        <f t="shared" si="1"/>
        <v>3.0746052352863717E-2</v>
      </c>
      <c r="F50" s="107"/>
      <c r="G50" s="59">
        <v>323718</v>
      </c>
      <c r="H50" s="106">
        <f t="shared" si="3"/>
        <v>4.678415521422797E-2</v>
      </c>
      <c r="I50" s="106"/>
      <c r="J50" s="182">
        <v>88028</v>
      </c>
      <c r="K50" s="106">
        <f t="shared" si="2"/>
        <v>5.1030398548129047E-2</v>
      </c>
      <c r="L50" s="5">
        <f t="shared" si="4"/>
        <v>40422</v>
      </c>
      <c r="M50" s="179"/>
    </row>
    <row r="51" spans="1:13" x14ac:dyDescent="0.25">
      <c r="A51" s="5">
        <v>40513</v>
      </c>
      <c r="B51" s="182">
        <v>417564</v>
      </c>
      <c r="C51" s="106">
        <f t="shared" si="0"/>
        <v>5.2803558056683839E-2</v>
      </c>
      <c r="D51" s="106">
        <f t="shared" si="1"/>
        <v>1.7655200653934399E-2</v>
      </c>
      <c r="E51" s="106">
        <f t="shared" si="1"/>
        <v>3.0746052352863717E-2</v>
      </c>
      <c r="F51" s="107"/>
      <c r="G51" s="59">
        <v>328426</v>
      </c>
      <c r="H51" s="106">
        <f t="shared" si="3"/>
        <v>5.2111263811070639E-2</v>
      </c>
      <c r="I51" s="106"/>
      <c r="J51" s="182">
        <v>89121</v>
      </c>
      <c r="K51" s="106">
        <f t="shared" si="2"/>
        <v>5.5435812411179536E-2</v>
      </c>
      <c r="L51" s="5">
        <f t="shared" si="4"/>
        <v>40513</v>
      </c>
      <c r="M51" s="179"/>
    </row>
    <row r="52" spans="1:13" x14ac:dyDescent="0.25">
      <c r="A52" s="5">
        <v>40603</v>
      </c>
      <c r="B52" s="182">
        <v>425546</v>
      </c>
      <c r="C52" s="106">
        <f t="shared" si="0"/>
        <v>5.7496228961081884E-2</v>
      </c>
      <c r="D52" s="106">
        <f t="shared" si="1"/>
        <v>1.7655200653934399E-2</v>
      </c>
      <c r="E52" s="106">
        <f t="shared" si="1"/>
        <v>3.0746052352863717E-2</v>
      </c>
      <c r="F52" s="107"/>
      <c r="G52" s="59">
        <v>334872</v>
      </c>
      <c r="H52" s="106">
        <f t="shared" si="3"/>
        <v>5.7870246056742472E-2</v>
      </c>
      <c r="I52" s="106"/>
      <c r="J52" s="182">
        <v>90656</v>
      </c>
      <c r="K52" s="106">
        <f t="shared" si="2"/>
        <v>5.6165899691268131E-2</v>
      </c>
      <c r="L52" s="5">
        <f t="shared" si="4"/>
        <v>40603</v>
      </c>
      <c r="M52" s="179"/>
    </row>
    <row r="53" spans="1:13" x14ac:dyDescent="0.25">
      <c r="A53" s="5">
        <v>40695</v>
      </c>
      <c r="B53" s="182">
        <v>429864</v>
      </c>
      <c r="C53" s="106">
        <f t="shared" si="0"/>
        <v>5.837166015028708E-2</v>
      </c>
      <c r="D53" s="106">
        <f t="shared" si="1"/>
        <v>1.7655200653934399E-2</v>
      </c>
      <c r="E53" s="106">
        <f t="shared" si="1"/>
        <v>3.0746052352863717E-2</v>
      </c>
      <c r="F53" s="107"/>
      <c r="G53" s="59">
        <v>338062</v>
      </c>
      <c r="H53" s="106">
        <f t="shared" si="3"/>
        <v>5.8521097654146259E-2</v>
      </c>
      <c r="I53" s="106"/>
      <c r="J53" s="182">
        <v>91784</v>
      </c>
      <c r="K53" s="106">
        <f t="shared" si="2"/>
        <v>5.7833713666643617E-2</v>
      </c>
      <c r="L53" s="5">
        <f t="shared" si="4"/>
        <v>40695</v>
      </c>
      <c r="M53" s="179"/>
    </row>
    <row r="54" spans="1:13" x14ac:dyDescent="0.25">
      <c r="A54" s="5">
        <v>40787</v>
      </c>
      <c r="B54" s="182">
        <v>437544</v>
      </c>
      <c r="C54" s="106">
        <f t="shared" si="0"/>
        <v>6.2608678757735015E-2</v>
      </c>
      <c r="D54" s="106">
        <f t="shared" si="1"/>
        <v>1.7655200653934399E-2</v>
      </c>
      <c r="E54" s="106">
        <f t="shared" si="1"/>
        <v>3.0746052352863717E-2</v>
      </c>
      <c r="F54" s="107"/>
      <c r="G54" s="59">
        <v>344147</v>
      </c>
      <c r="H54" s="106">
        <f t="shared" si="3"/>
        <v>6.3107395943382827E-2</v>
      </c>
      <c r="I54" s="106"/>
      <c r="J54" s="182">
        <v>93379</v>
      </c>
      <c r="K54" s="106">
        <f t="shared" si="2"/>
        <v>6.0787476711955286E-2</v>
      </c>
      <c r="L54" s="5">
        <f t="shared" si="4"/>
        <v>40787</v>
      </c>
      <c r="M54" s="179"/>
    </row>
    <row r="55" spans="1:13" x14ac:dyDescent="0.25">
      <c r="A55" s="5">
        <v>40878</v>
      </c>
      <c r="B55" s="182">
        <v>443892</v>
      </c>
      <c r="C55" s="106">
        <f t="shared" si="0"/>
        <v>6.3051412478087196E-2</v>
      </c>
      <c r="D55" s="106">
        <f>D56</f>
        <v>1.7655200653934399E-2</v>
      </c>
      <c r="E55" s="106">
        <f t="shared" si="1"/>
        <v>3.0746052352863717E-2</v>
      </c>
      <c r="F55" s="107"/>
      <c r="G55" s="59">
        <v>349627</v>
      </c>
      <c r="H55" s="106">
        <f>(G55-G51)/G51</f>
        <v>6.4553354484724101E-2</v>
      </c>
      <c r="I55" s="106"/>
      <c r="J55" s="182">
        <v>94251</v>
      </c>
      <c r="K55" s="106">
        <f>(J55-J51)/J51</f>
        <v>5.7562190729457702E-2</v>
      </c>
      <c r="L55" s="5">
        <f t="shared" si="4"/>
        <v>40878</v>
      </c>
      <c r="M55" s="179"/>
    </row>
    <row r="56" spans="1:13" x14ac:dyDescent="0.25">
      <c r="A56" s="5">
        <v>40969</v>
      </c>
      <c r="B56" s="182">
        <v>454848</v>
      </c>
      <c r="C56" s="106">
        <f t="shared" si="0"/>
        <v>6.8857420819370879E-2</v>
      </c>
      <c r="D56" s="106">
        <f t="shared" si="1"/>
        <v>1.7655200653934399E-2</v>
      </c>
      <c r="E56" s="106">
        <f t="shared" si="1"/>
        <v>3.0746052352863717E-2</v>
      </c>
      <c r="G56" s="59">
        <v>358711</v>
      </c>
      <c r="H56" s="106">
        <f>(G56-G52)/G52</f>
        <v>7.1188394371580782E-2</v>
      </c>
      <c r="I56" s="106"/>
      <c r="J56" s="182">
        <v>96123</v>
      </c>
      <c r="K56" s="106">
        <f>(J56-J52)/J52</f>
        <v>6.0304888810448286E-2</v>
      </c>
      <c r="L56" s="5">
        <f t="shared" si="4"/>
        <v>40969</v>
      </c>
      <c r="M56" s="179"/>
    </row>
    <row r="57" spans="1:13" x14ac:dyDescent="0.25">
      <c r="A57" s="5">
        <v>41061</v>
      </c>
      <c r="B57" s="182">
        <v>459601</v>
      </c>
      <c r="C57" s="106">
        <f t="shared" si="0"/>
        <v>6.9177693410008748E-2</v>
      </c>
      <c r="D57" s="106">
        <f t="shared" si="1"/>
        <v>1.7655200653934399E-2</v>
      </c>
      <c r="E57" s="106">
        <f t="shared" si="1"/>
        <v>3.0746052352863717E-2</v>
      </c>
      <c r="G57" s="59">
        <v>362448</v>
      </c>
      <c r="H57" s="106">
        <f>(G57-G53)/G53</f>
        <v>7.2134697185723323E-2</v>
      </c>
      <c r="I57" s="106"/>
      <c r="J57" s="182">
        <v>97138</v>
      </c>
      <c r="K57" s="106">
        <f>(J57-J53)/J53</f>
        <v>5.8332606990325109E-2</v>
      </c>
      <c r="L57" s="5">
        <f t="shared" si="4"/>
        <v>41061</v>
      </c>
      <c r="M57" s="179"/>
    </row>
    <row r="58" spans="1:13" x14ac:dyDescent="0.25">
      <c r="A58" s="5">
        <v>41153</v>
      </c>
      <c r="B58" s="182">
        <v>466745</v>
      </c>
      <c r="C58" s="106">
        <f t="shared" si="0"/>
        <v>6.6738430877808855E-2</v>
      </c>
      <c r="D58" s="106">
        <f t="shared" si="1"/>
        <v>1.7655200653934399E-2</v>
      </c>
      <c r="E58" s="106">
        <f>E59</f>
        <v>3.0746052352863717E-2</v>
      </c>
      <c r="G58" s="59">
        <v>368490</v>
      </c>
      <c r="H58" s="106">
        <f>(G58-G54)/G54</f>
        <v>7.0734308304300192E-2</v>
      </c>
      <c r="I58" s="106"/>
      <c r="J58" s="182">
        <v>98236</v>
      </c>
      <c r="K58" s="106">
        <f>(J58-J54)/J54</f>
        <v>5.2013836087342981E-2</v>
      </c>
      <c r="L58" s="5">
        <f t="shared" si="4"/>
        <v>41153</v>
      </c>
      <c r="M58" s="179"/>
    </row>
    <row r="59" spans="1:13" x14ac:dyDescent="0.25">
      <c r="A59" s="5">
        <v>41244</v>
      </c>
      <c r="B59" s="182">
        <v>472256</v>
      </c>
      <c r="C59" s="106">
        <f t="shared" si="0"/>
        <v>6.3898425743198803E-2</v>
      </c>
      <c r="D59" s="106">
        <f t="shared" si="1"/>
        <v>1.7655200653934399E-2</v>
      </c>
      <c r="E59" s="106">
        <f t="shared" si="1"/>
        <v>3.0746052352863717E-2</v>
      </c>
      <c r="G59" s="59">
        <v>373195</v>
      </c>
      <c r="H59" s="106">
        <f>(G59-G55)/G55</f>
        <v>6.7408981571789359E-2</v>
      </c>
      <c r="I59" s="106"/>
      <c r="J59" s="182">
        <v>99042</v>
      </c>
      <c r="K59" s="106">
        <f>(J59-J55)/J55</f>
        <v>5.0832351911385555E-2</v>
      </c>
      <c r="L59" s="5">
        <f t="shared" si="4"/>
        <v>41244</v>
      </c>
      <c r="M59" s="63"/>
    </row>
    <row r="60" spans="1:13" x14ac:dyDescent="0.25">
      <c r="A60" s="5">
        <v>41334</v>
      </c>
      <c r="B60" s="182">
        <v>482047</v>
      </c>
      <c r="C60" s="106">
        <f>(B60-B56)/B56</f>
        <v>5.9797998452230196E-2</v>
      </c>
      <c r="D60" s="106">
        <f t="shared" si="1"/>
        <v>1.7655200653934399E-2</v>
      </c>
      <c r="E60" s="106">
        <f t="shared" si="1"/>
        <v>3.0746052352863717E-2</v>
      </c>
      <c r="G60" s="59">
        <v>381331</v>
      </c>
      <c r="H60" s="106">
        <f t="shared" ref="H60:H75" si="5">(G60-G56)/G56</f>
        <v>6.3059120015834469E-2</v>
      </c>
      <c r="I60" s="106"/>
      <c r="J60" s="182">
        <v>100696</v>
      </c>
      <c r="K60" s="106">
        <f t="shared" ref="K60:K90" si="6">(J60-J56)/J56</f>
        <v>4.7574461887373472E-2</v>
      </c>
      <c r="L60" s="5">
        <f t="shared" si="4"/>
        <v>41334</v>
      </c>
      <c r="M60" s="63"/>
    </row>
    <row r="61" spans="1:13" x14ac:dyDescent="0.25">
      <c r="A61" s="5">
        <v>41426</v>
      </c>
      <c r="B61" s="182">
        <v>485284</v>
      </c>
      <c r="C61" s="106">
        <f t="shared" ref="C61:C74" si="7">(B61-B57)/B57</f>
        <v>5.5881079458051659E-2</v>
      </c>
      <c r="D61" s="106">
        <f t="shared" si="1"/>
        <v>1.7655200653934399E-2</v>
      </c>
      <c r="E61" s="106">
        <f t="shared" si="1"/>
        <v>3.0746052352863717E-2</v>
      </c>
      <c r="G61" s="59">
        <v>384288</v>
      </c>
      <c r="H61" s="106">
        <f t="shared" si="5"/>
        <v>6.0256919613296253E-2</v>
      </c>
      <c r="I61" s="106"/>
      <c r="J61" s="182">
        <v>100975</v>
      </c>
      <c r="K61" s="106">
        <f t="shared" si="6"/>
        <v>3.9500504436986557E-2</v>
      </c>
      <c r="L61" s="5">
        <f t="shared" si="4"/>
        <v>41426</v>
      </c>
      <c r="M61" s="63"/>
    </row>
    <row r="62" spans="1:13" x14ac:dyDescent="0.25">
      <c r="A62" s="5">
        <v>41518</v>
      </c>
      <c r="B62" s="182">
        <v>491017</v>
      </c>
      <c r="C62" s="106">
        <f t="shared" si="7"/>
        <v>5.2002699546861778E-2</v>
      </c>
      <c r="D62" s="106">
        <f t="shared" si="1"/>
        <v>1.7655200653934399E-2</v>
      </c>
      <c r="E62" s="106">
        <f t="shared" si="1"/>
        <v>3.0746052352863717E-2</v>
      </c>
      <c r="G62" s="59">
        <v>388748</v>
      </c>
      <c r="H62" s="106">
        <f t="shared" si="5"/>
        <v>5.4975711688241204E-2</v>
      </c>
      <c r="I62" s="106"/>
      <c r="J62" s="182">
        <v>102250</v>
      </c>
      <c r="K62" s="106">
        <f t="shared" si="6"/>
        <v>4.0860784233885741E-2</v>
      </c>
      <c r="L62" s="5">
        <f t="shared" si="4"/>
        <v>41518</v>
      </c>
      <c r="M62" s="63"/>
    </row>
    <row r="63" spans="1:13" x14ac:dyDescent="0.25">
      <c r="A63" s="5">
        <v>41609</v>
      </c>
      <c r="B63" s="182">
        <v>496124</v>
      </c>
      <c r="C63" s="106">
        <f t="shared" si="7"/>
        <v>5.0540384875999461E-2</v>
      </c>
      <c r="D63" s="106">
        <f t="shared" si="1"/>
        <v>1.7655200653934399E-2</v>
      </c>
      <c r="E63" s="106">
        <f t="shared" si="1"/>
        <v>3.0746052352863717E-2</v>
      </c>
      <c r="G63" s="59">
        <v>393004</v>
      </c>
      <c r="H63" s="106">
        <f t="shared" si="5"/>
        <v>5.3079489275043877E-2</v>
      </c>
      <c r="I63" s="106"/>
      <c r="J63" s="182">
        <v>103101</v>
      </c>
      <c r="K63" s="106">
        <f t="shared" si="6"/>
        <v>4.0982613436723811E-2</v>
      </c>
      <c r="L63" s="5">
        <f t="shared" si="4"/>
        <v>41609</v>
      </c>
      <c r="M63" s="63"/>
    </row>
    <row r="64" spans="1:13" x14ac:dyDescent="0.25">
      <c r="A64" s="5">
        <v>41699</v>
      </c>
      <c r="B64" s="182">
        <v>505145</v>
      </c>
      <c r="C64" s="106">
        <f t="shared" si="7"/>
        <v>4.7916489470943707E-2</v>
      </c>
      <c r="D64" s="106">
        <f t="shared" si="1"/>
        <v>1.7655200653934399E-2</v>
      </c>
      <c r="E64" s="106">
        <f t="shared" si="1"/>
        <v>3.0746052352863717E-2</v>
      </c>
      <c r="G64" s="59">
        <v>400390</v>
      </c>
      <c r="H64" s="106">
        <f t="shared" si="5"/>
        <v>4.9980200927802879E-2</v>
      </c>
      <c r="I64" s="106"/>
      <c r="J64" s="182">
        <v>104738</v>
      </c>
      <c r="K64" s="106">
        <f t="shared" si="6"/>
        <v>4.0140621275919601E-2</v>
      </c>
      <c r="L64" s="5">
        <f t="shared" si="4"/>
        <v>41699</v>
      </c>
      <c r="M64" s="63"/>
    </row>
    <row r="65" spans="1:20" x14ac:dyDescent="0.25">
      <c r="A65" s="5">
        <v>41791</v>
      </c>
      <c r="B65" s="182">
        <v>508350</v>
      </c>
      <c r="C65" s="106">
        <f t="shared" si="7"/>
        <v>4.753093034182046E-2</v>
      </c>
      <c r="D65" s="106">
        <f t="shared" si="1"/>
        <v>1.7655200653934399E-2</v>
      </c>
      <c r="E65" s="106">
        <f t="shared" si="1"/>
        <v>3.0746052352863717E-2</v>
      </c>
      <c r="G65" s="59">
        <v>402850</v>
      </c>
      <c r="H65" s="106">
        <f t="shared" si="5"/>
        <v>4.8302314930468812E-2</v>
      </c>
      <c r="I65" s="106"/>
      <c r="J65" s="182">
        <v>105484</v>
      </c>
      <c r="K65" s="106">
        <f t="shared" si="6"/>
        <v>4.4654617479574152E-2</v>
      </c>
      <c r="L65" s="5">
        <f t="shared" si="4"/>
        <v>41791</v>
      </c>
      <c r="M65" s="63"/>
    </row>
    <row r="66" spans="1:20" x14ac:dyDescent="0.25">
      <c r="A66" s="5">
        <v>41883</v>
      </c>
      <c r="B66" s="182">
        <v>514047</v>
      </c>
      <c r="C66" s="106">
        <f t="shared" si="7"/>
        <v>4.6902653064965161E-2</v>
      </c>
      <c r="D66" s="106">
        <f t="shared" si="1"/>
        <v>1.7655200653934399E-2</v>
      </c>
      <c r="E66" s="106">
        <f t="shared" si="1"/>
        <v>3.0746052352863717E-2</v>
      </c>
      <c r="G66" s="59">
        <v>407338</v>
      </c>
      <c r="H66" s="106">
        <f t="shared" si="5"/>
        <v>4.7820181711545784E-2</v>
      </c>
      <c r="I66" s="106"/>
      <c r="J66" s="182">
        <v>106694</v>
      </c>
      <c r="K66" s="106">
        <f t="shared" si="6"/>
        <v>4.3462102689486554E-2</v>
      </c>
      <c r="L66" s="5">
        <f t="shared" si="4"/>
        <v>41883</v>
      </c>
      <c r="M66" s="63"/>
    </row>
    <row r="67" spans="1:20" x14ac:dyDescent="0.25">
      <c r="A67" s="5">
        <v>41974</v>
      </c>
      <c r="B67" s="182">
        <v>519382</v>
      </c>
      <c r="C67" s="106">
        <f t="shared" si="7"/>
        <v>4.6879409179963076E-2</v>
      </c>
      <c r="D67" s="106">
        <f t="shared" si="1"/>
        <v>1.7655200653934399E-2</v>
      </c>
      <c r="E67" s="106">
        <f t="shared" si="1"/>
        <v>3.0746052352863717E-2</v>
      </c>
      <c r="G67" s="59">
        <v>411802</v>
      </c>
      <c r="H67" s="106">
        <f t="shared" si="5"/>
        <v>4.783157423334114E-2</v>
      </c>
      <c r="I67" s="106"/>
      <c r="J67" s="182">
        <v>107566</v>
      </c>
      <c r="K67" s="106">
        <f t="shared" si="6"/>
        <v>4.330704842824027E-2</v>
      </c>
      <c r="L67" s="5">
        <f t="shared" si="4"/>
        <v>41974</v>
      </c>
      <c r="M67" s="108"/>
    </row>
    <row r="68" spans="1:20" x14ac:dyDescent="0.25">
      <c r="A68" s="5">
        <v>42064</v>
      </c>
      <c r="B68" s="182">
        <v>527733</v>
      </c>
      <c r="C68" s="106">
        <f t="shared" si="7"/>
        <v>4.4715873660038208E-2</v>
      </c>
      <c r="D68" s="106">
        <f t="shared" si="1"/>
        <v>1.7655200653934399E-2</v>
      </c>
      <c r="E68" s="106">
        <f t="shared" si="1"/>
        <v>3.0746052352863717E-2</v>
      </c>
      <c r="G68" s="59">
        <v>419087</v>
      </c>
      <c r="H68" s="106">
        <f t="shared" si="5"/>
        <v>4.6696970453807538E-2</v>
      </c>
      <c r="I68" s="106"/>
      <c r="J68" s="182">
        <v>108631</v>
      </c>
      <c r="K68" s="106">
        <f t="shared" si="6"/>
        <v>3.7168935820810024E-2</v>
      </c>
      <c r="L68" s="5">
        <f t="shared" si="4"/>
        <v>42064</v>
      </c>
      <c r="M68" s="108"/>
    </row>
    <row r="69" spans="1:20" x14ac:dyDescent="0.25">
      <c r="A69" s="5">
        <v>42156</v>
      </c>
      <c r="B69" s="182">
        <v>531673</v>
      </c>
      <c r="C69" s="106">
        <f t="shared" si="7"/>
        <v>4.587980721943543E-2</v>
      </c>
      <c r="D69" s="106">
        <f t="shared" si="1"/>
        <v>1.7655200653934399E-2</v>
      </c>
      <c r="E69" s="106">
        <f t="shared" si="1"/>
        <v>3.0746052352863717E-2</v>
      </c>
      <c r="G69" s="59">
        <v>422322</v>
      </c>
      <c r="H69" s="106">
        <f t="shared" si="5"/>
        <v>4.833560878738985E-2</v>
      </c>
      <c r="J69" s="182">
        <v>109336</v>
      </c>
      <c r="K69" s="106">
        <f t="shared" si="6"/>
        <v>3.6517386523074589E-2</v>
      </c>
      <c r="L69" s="5">
        <f t="shared" si="4"/>
        <v>42156</v>
      </c>
      <c r="M69" s="108"/>
    </row>
    <row r="70" spans="1:20" x14ac:dyDescent="0.25">
      <c r="A70" s="5">
        <v>42248</v>
      </c>
      <c r="B70" s="182">
        <v>537558</v>
      </c>
      <c r="C70" s="106">
        <f t="shared" si="7"/>
        <v>4.5737062953387531E-2</v>
      </c>
      <c r="D70" s="106">
        <f t="shared" si="1"/>
        <v>1.7655200653934399E-2</v>
      </c>
      <c r="E70" s="106">
        <f t="shared" si="1"/>
        <v>3.0746052352863717E-2</v>
      </c>
      <c r="G70" s="59">
        <v>427142</v>
      </c>
      <c r="H70" s="106">
        <f t="shared" si="5"/>
        <v>4.8618100938287126E-2</v>
      </c>
      <c r="J70" s="182">
        <v>110401</v>
      </c>
      <c r="K70" s="106">
        <f t="shared" si="6"/>
        <v>3.4744221793165504E-2</v>
      </c>
      <c r="L70" s="5">
        <f t="shared" si="4"/>
        <v>42248</v>
      </c>
      <c r="M70" s="179"/>
    </row>
    <row r="71" spans="1:20" x14ac:dyDescent="0.25">
      <c r="A71" s="5">
        <v>42339</v>
      </c>
      <c r="B71" s="182">
        <v>541963</v>
      </c>
      <c r="C71" s="106">
        <f t="shared" si="7"/>
        <v>4.347667035053198E-2</v>
      </c>
      <c r="D71" s="106">
        <f t="shared" si="1"/>
        <v>1.7655200653934399E-2</v>
      </c>
      <c r="E71" s="106">
        <f>E72</f>
        <v>3.0746052352863717E-2</v>
      </c>
      <c r="G71" s="59">
        <v>431626</v>
      </c>
      <c r="H71" s="106">
        <f t="shared" si="5"/>
        <v>4.8139639924041168E-2</v>
      </c>
      <c r="J71" s="182">
        <v>110322</v>
      </c>
      <c r="K71" s="106">
        <f t="shared" si="6"/>
        <v>2.5621478905974007E-2</v>
      </c>
      <c r="L71" s="5">
        <f t="shared" si="4"/>
        <v>42339</v>
      </c>
      <c r="M71" s="179"/>
    </row>
    <row r="72" spans="1:20" x14ac:dyDescent="0.25">
      <c r="A72" s="5">
        <v>42430</v>
      </c>
      <c r="B72" s="182">
        <v>551867</v>
      </c>
      <c r="C72" s="106">
        <f t="shared" si="7"/>
        <v>4.5731458900618305E-2</v>
      </c>
      <c r="D72" s="106">
        <f t="shared" ref="D72:D95" si="8">D73</f>
        <v>1.7655200653934399E-2</v>
      </c>
      <c r="E72" s="106">
        <f t="shared" ref="E72:E86" si="9">E73</f>
        <v>3.0746052352863717E-2</v>
      </c>
      <c r="F72" s="106"/>
      <c r="G72" s="59">
        <v>440116</v>
      </c>
      <c r="H72" s="106">
        <f t="shared" si="5"/>
        <v>5.017812530572411E-2</v>
      </c>
      <c r="J72" s="182">
        <v>111734</v>
      </c>
      <c r="K72" s="106">
        <f t="shared" si="6"/>
        <v>2.8564590218261823E-2</v>
      </c>
      <c r="L72" s="5">
        <f t="shared" si="4"/>
        <v>42430</v>
      </c>
      <c r="M72" s="179"/>
    </row>
    <row r="73" spans="1:20" x14ac:dyDescent="0.25">
      <c r="A73" s="5">
        <v>42522</v>
      </c>
      <c r="B73" s="182">
        <v>555441</v>
      </c>
      <c r="C73" s="106">
        <f t="shared" si="7"/>
        <v>4.4704169668198311E-2</v>
      </c>
      <c r="D73" s="106">
        <f t="shared" si="8"/>
        <v>1.7655200653934399E-2</v>
      </c>
      <c r="E73" s="106">
        <f t="shared" si="9"/>
        <v>3.0746052352863717E-2</v>
      </c>
      <c r="F73" s="106"/>
      <c r="G73" s="59">
        <v>443169</v>
      </c>
      <c r="H73" s="106">
        <f t="shared" si="5"/>
        <v>4.9362808473155557E-2</v>
      </c>
      <c r="J73" s="182">
        <v>112255</v>
      </c>
      <c r="K73" s="106">
        <f t="shared" si="6"/>
        <v>2.669751957269335E-2</v>
      </c>
      <c r="L73" s="5">
        <f t="shared" si="4"/>
        <v>42522</v>
      </c>
      <c r="M73" s="108"/>
    </row>
    <row r="74" spans="1:20" x14ac:dyDescent="0.25">
      <c r="A74" s="5">
        <v>42614</v>
      </c>
      <c r="B74" s="182">
        <v>563426</v>
      </c>
      <c r="C74" s="106">
        <f t="shared" si="7"/>
        <v>4.8121319001856545E-2</v>
      </c>
      <c r="D74" s="106">
        <f t="shared" si="8"/>
        <v>1.7655200653934399E-2</v>
      </c>
      <c r="E74" s="106">
        <f t="shared" si="9"/>
        <v>3.0746052352863717E-2</v>
      </c>
      <c r="F74" s="106"/>
      <c r="G74" s="59">
        <v>450135</v>
      </c>
      <c r="H74" s="106">
        <f t="shared" si="5"/>
        <v>5.3829873906101486E-2</v>
      </c>
      <c r="J74" s="182">
        <v>113267</v>
      </c>
      <c r="K74" s="106">
        <f t="shared" si="6"/>
        <v>2.5959909783425876E-2</v>
      </c>
      <c r="L74" s="5">
        <f t="shared" si="4"/>
        <v>42614</v>
      </c>
      <c r="M74" s="108"/>
    </row>
    <row r="75" spans="1:20" x14ac:dyDescent="0.25">
      <c r="A75" s="5">
        <v>42705</v>
      </c>
      <c r="B75" s="182">
        <v>569395</v>
      </c>
      <c r="C75" s="106">
        <f>(B75-B71)/B71</f>
        <v>5.0616001461354372E-2</v>
      </c>
      <c r="D75" s="106">
        <f t="shared" si="8"/>
        <v>1.7655200653934399E-2</v>
      </c>
      <c r="E75" s="106">
        <f t="shared" si="9"/>
        <v>3.0746052352863717E-2</v>
      </c>
      <c r="F75" s="106"/>
      <c r="G75" s="59">
        <v>455887</v>
      </c>
      <c r="H75" s="106">
        <f t="shared" si="5"/>
        <v>5.6208384110317727E-2</v>
      </c>
      <c r="J75" s="182">
        <v>113479</v>
      </c>
      <c r="K75" s="106">
        <f t="shared" si="6"/>
        <v>2.8616232483094941E-2</v>
      </c>
      <c r="L75" s="5">
        <f t="shared" ref="L75:L95" si="10">A75</f>
        <v>42705</v>
      </c>
      <c r="M75" s="108"/>
    </row>
    <row r="76" spans="1:20" x14ac:dyDescent="0.25">
      <c r="A76" s="5">
        <v>42795</v>
      </c>
      <c r="B76" s="182">
        <v>579253</v>
      </c>
      <c r="C76" s="106">
        <f t="shared" ref="C76:C87" si="11">(B76-B72)/B72</f>
        <v>4.9624275414184939E-2</v>
      </c>
      <c r="D76" s="106">
        <f t="shared" si="8"/>
        <v>1.7655200653934399E-2</v>
      </c>
      <c r="E76" s="106">
        <f t="shared" si="9"/>
        <v>3.0746052352863717E-2</v>
      </c>
      <c r="F76" s="106"/>
      <c r="G76" s="59">
        <v>464542</v>
      </c>
      <c r="H76" s="106">
        <f>(G76-G72)/G72</f>
        <v>5.5499004807823389E-2</v>
      </c>
      <c r="J76" s="182">
        <v>114683</v>
      </c>
      <c r="K76" s="106">
        <f t="shared" si="6"/>
        <v>2.6393040614316143E-2</v>
      </c>
      <c r="L76" s="5">
        <f t="shared" si="10"/>
        <v>42795</v>
      </c>
      <c r="M76" s="108"/>
    </row>
    <row r="77" spans="1:20" x14ac:dyDescent="0.25">
      <c r="A77" s="5">
        <v>42887</v>
      </c>
      <c r="B77" s="182">
        <v>583771</v>
      </c>
      <c r="C77" s="106">
        <f t="shared" si="11"/>
        <v>5.1004517131432503E-2</v>
      </c>
      <c r="D77" s="106">
        <f t="shared" si="8"/>
        <v>1.7655200653934399E-2</v>
      </c>
      <c r="E77" s="106">
        <f t="shared" si="9"/>
        <v>3.0746052352863717E-2</v>
      </c>
      <c r="F77" s="106"/>
      <c r="G77" s="59">
        <v>468528</v>
      </c>
      <c r="H77" s="106">
        <f t="shared" ref="H77:H84" si="12">(G77-G73)/G73</f>
        <v>5.7221962727537351E-2</v>
      </c>
      <c r="J77" s="182">
        <v>115217</v>
      </c>
      <c r="K77" s="106">
        <f t="shared" si="6"/>
        <v>2.6386352501002183E-2</v>
      </c>
      <c r="L77" s="5">
        <f t="shared" si="10"/>
        <v>42887</v>
      </c>
      <c r="M77" s="108"/>
    </row>
    <row r="78" spans="1:20" x14ac:dyDescent="0.25">
      <c r="A78" s="5">
        <v>42979</v>
      </c>
      <c r="B78" s="182">
        <v>590715</v>
      </c>
      <c r="C78" s="106">
        <f t="shared" si="11"/>
        <v>4.8434044577282551E-2</v>
      </c>
      <c r="D78" s="106">
        <f t="shared" si="8"/>
        <v>1.7655200653934399E-2</v>
      </c>
      <c r="E78" s="106">
        <f t="shared" si="9"/>
        <v>3.0746052352863717E-2</v>
      </c>
      <c r="F78" s="106"/>
      <c r="G78" s="59">
        <v>474720</v>
      </c>
      <c r="H78" s="106">
        <f t="shared" si="12"/>
        <v>5.4616948248858675E-2</v>
      </c>
      <c r="J78" s="182">
        <v>115971</v>
      </c>
      <c r="K78" s="106">
        <f t="shared" si="6"/>
        <v>2.3872796136562281E-2</v>
      </c>
      <c r="L78" s="5">
        <f t="shared" si="10"/>
        <v>42979</v>
      </c>
      <c r="R78" s="214"/>
      <c r="S78" s="214"/>
      <c r="T78" s="215"/>
    </row>
    <row r="79" spans="1:20" x14ac:dyDescent="0.25">
      <c r="A79" s="5">
        <v>43070</v>
      </c>
      <c r="B79" s="182">
        <v>595627</v>
      </c>
      <c r="C79" s="106">
        <f t="shared" si="11"/>
        <v>4.606995143968598E-2</v>
      </c>
      <c r="D79" s="106">
        <f t="shared" si="8"/>
        <v>1.7655200653934399E-2</v>
      </c>
      <c r="E79" s="106">
        <f t="shared" si="9"/>
        <v>3.0746052352863717E-2</v>
      </c>
      <c r="F79" s="106"/>
      <c r="G79" s="59">
        <v>479418</v>
      </c>
      <c r="H79" s="106">
        <f t="shared" si="12"/>
        <v>5.1615860947998075E-2</v>
      </c>
      <c r="J79" s="182">
        <v>116183</v>
      </c>
      <c r="K79" s="106">
        <f t="shared" si="6"/>
        <v>2.3828197287603874E-2</v>
      </c>
      <c r="L79" s="5">
        <f t="shared" si="10"/>
        <v>43070</v>
      </c>
      <c r="R79" s="214"/>
      <c r="S79" s="214"/>
      <c r="T79" s="215"/>
    </row>
    <row r="80" spans="1:20" x14ac:dyDescent="0.25">
      <c r="A80" s="5">
        <v>43160</v>
      </c>
      <c r="B80" s="182">
        <v>602524</v>
      </c>
      <c r="C80" s="106">
        <f t="shared" si="11"/>
        <v>4.0174155334542938E-2</v>
      </c>
      <c r="D80" s="106">
        <f t="shared" si="8"/>
        <v>1.7655200653934399E-2</v>
      </c>
      <c r="E80" s="106">
        <f t="shared" si="9"/>
        <v>3.0746052352863717E-2</v>
      </c>
      <c r="F80" s="106"/>
      <c r="G80" s="59">
        <v>485678</v>
      </c>
      <c r="H80" s="106">
        <f t="shared" si="12"/>
        <v>4.5498577093136899E-2</v>
      </c>
      <c r="J80" s="182">
        <v>116817</v>
      </c>
      <c r="K80" s="106">
        <f t="shared" si="6"/>
        <v>1.8607814584550457E-2</v>
      </c>
      <c r="L80" s="5">
        <f t="shared" si="10"/>
        <v>43160</v>
      </c>
      <c r="R80" s="214"/>
      <c r="S80" s="214"/>
      <c r="T80" s="215"/>
    </row>
    <row r="81" spans="1:20" x14ac:dyDescent="0.25">
      <c r="A81" s="5">
        <v>43252</v>
      </c>
      <c r="B81" s="182">
        <v>605142</v>
      </c>
      <c r="C81" s="106">
        <f t="shared" si="11"/>
        <v>3.6608533140563677E-2</v>
      </c>
      <c r="D81" s="106">
        <f t="shared" si="8"/>
        <v>1.7655200653934399E-2</v>
      </c>
      <c r="E81" s="106">
        <f t="shared" si="9"/>
        <v>3.0746052352863717E-2</v>
      </c>
      <c r="F81" s="106"/>
      <c r="G81" s="59">
        <v>488158</v>
      </c>
      <c r="H81" s="106">
        <f t="shared" si="12"/>
        <v>4.1897175835809174E-2</v>
      </c>
      <c r="J81" s="182">
        <v>116957</v>
      </c>
      <c r="K81" s="106">
        <f t="shared" si="6"/>
        <v>1.5101938082053864E-2</v>
      </c>
      <c r="L81" s="5">
        <f t="shared" si="10"/>
        <v>43252</v>
      </c>
      <c r="R81" s="214"/>
      <c r="S81" s="214"/>
      <c r="T81" s="215"/>
    </row>
    <row r="82" spans="1:20" x14ac:dyDescent="0.25">
      <c r="A82" s="5">
        <v>43344</v>
      </c>
      <c r="B82" s="182">
        <v>610255</v>
      </c>
      <c r="C82" s="106">
        <f t="shared" si="11"/>
        <v>3.3078557341526794E-2</v>
      </c>
      <c r="D82" s="106">
        <f t="shared" si="8"/>
        <v>1.7655200653934399E-2</v>
      </c>
      <c r="E82" s="106">
        <f t="shared" si="9"/>
        <v>3.0746052352863717E-2</v>
      </c>
      <c r="F82" s="106"/>
      <c r="G82" s="59">
        <v>492817</v>
      </c>
      <c r="H82" s="106">
        <f t="shared" si="12"/>
        <v>3.8121418941691944E-2</v>
      </c>
      <c r="J82" s="182">
        <v>117413</v>
      </c>
      <c r="K82" s="106">
        <f t="shared" si="6"/>
        <v>1.2434143018513248E-2</v>
      </c>
      <c r="L82" s="5">
        <f t="shared" si="10"/>
        <v>43344</v>
      </c>
      <c r="R82" s="214"/>
      <c r="S82" s="214"/>
      <c r="T82" s="215"/>
    </row>
    <row r="83" spans="1:20" x14ac:dyDescent="0.25">
      <c r="A83" s="5">
        <v>43435</v>
      </c>
      <c r="B83" s="182">
        <v>613185</v>
      </c>
      <c r="C83" s="106">
        <f t="shared" si="11"/>
        <v>2.9478180136226197E-2</v>
      </c>
      <c r="D83" s="106">
        <f t="shared" si="8"/>
        <v>1.7655200653934399E-2</v>
      </c>
      <c r="E83" s="106">
        <f t="shared" si="9"/>
        <v>3.0746052352863717E-2</v>
      </c>
      <c r="F83" s="106"/>
      <c r="G83" s="59">
        <v>496046</v>
      </c>
      <c r="H83" s="106">
        <f t="shared" si="12"/>
        <v>3.4683720677988729E-2</v>
      </c>
      <c r="J83" s="182">
        <v>117114</v>
      </c>
      <c r="K83" s="106">
        <f t="shared" si="6"/>
        <v>8.0132205227959347E-3</v>
      </c>
      <c r="L83" s="5">
        <f t="shared" si="10"/>
        <v>43435</v>
      </c>
      <c r="R83" s="214"/>
      <c r="S83" s="214"/>
      <c r="T83" s="215"/>
    </row>
    <row r="84" spans="1:20" x14ac:dyDescent="0.25">
      <c r="A84" s="5">
        <v>43525</v>
      </c>
      <c r="B84" s="182">
        <v>621787</v>
      </c>
      <c r="C84" s="106">
        <f t="shared" si="11"/>
        <v>3.1970510718245249E-2</v>
      </c>
      <c r="D84" s="106">
        <f t="shared" si="8"/>
        <v>1.7655200653934399E-2</v>
      </c>
      <c r="E84" s="106">
        <f t="shared" si="9"/>
        <v>3.0746052352863717E-2</v>
      </c>
      <c r="F84" s="106"/>
      <c r="G84" s="59">
        <v>504060</v>
      </c>
      <c r="H84" s="106">
        <f t="shared" si="12"/>
        <v>3.7848121594966214E-2</v>
      </c>
      <c r="J84" s="182">
        <v>117675</v>
      </c>
      <c r="K84" s="106">
        <f t="shared" si="6"/>
        <v>7.3448213872980813E-3</v>
      </c>
      <c r="L84" s="5">
        <f t="shared" si="10"/>
        <v>43525</v>
      </c>
      <c r="R84" s="214"/>
      <c r="S84" s="214"/>
      <c r="T84" s="215"/>
    </row>
    <row r="85" spans="1:20" x14ac:dyDescent="0.25">
      <c r="A85" s="5">
        <v>43617</v>
      </c>
      <c r="B85" s="182">
        <v>625635</v>
      </c>
      <c r="C85" s="106">
        <f t="shared" si="11"/>
        <v>3.3864778845295818E-2</v>
      </c>
      <c r="D85" s="106">
        <f t="shared" si="8"/>
        <v>1.7655200653934399E-2</v>
      </c>
      <c r="E85" s="106">
        <f t="shared" si="9"/>
        <v>3.0746052352863717E-2</v>
      </c>
      <c r="F85" s="106"/>
      <c r="G85" s="59">
        <v>507465</v>
      </c>
      <c r="H85" s="106">
        <f>(G85-G81)/G81</f>
        <v>3.9550719234346256E-2</v>
      </c>
      <c r="J85" s="182">
        <v>118118</v>
      </c>
      <c r="K85" s="106">
        <f t="shared" si="6"/>
        <v>9.9267252066998976E-3</v>
      </c>
      <c r="L85" s="5">
        <f t="shared" si="10"/>
        <v>43617</v>
      </c>
      <c r="R85" s="214"/>
      <c r="S85" s="214"/>
      <c r="T85" s="215"/>
    </row>
    <row r="86" spans="1:20" x14ac:dyDescent="0.25">
      <c r="A86" s="5">
        <v>43709</v>
      </c>
      <c r="B86" s="182">
        <v>631318</v>
      </c>
      <c r="C86" s="106">
        <f t="shared" si="11"/>
        <v>3.4515079761738947E-2</v>
      </c>
      <c r="D86" s="106">
        <f t="shared" si="8"/>
        <v>1.7655200653934399E-2</v>
      </c>
      <c r="E86" s="106">
        <f t="shared" si="9"/>
        <v>3.0746052352863717E-2</v>
      </c>
      <c r="F86" s="106"/>
      <c r="G86" s="59">
        <v>512586</v>
      </c>
      <c r="H86" s="106">
        <f t="shared" ref="H86:H90" si="13">(G86-G82)/G82</f>
        <v>4.0114281771935628E-2</v>
      </c>
      <c r="J86" s="182">
        <v>118680</v>
      </c>
      <c r="K86" s="106">
        <f t="shared" si="6"/>
        <v>1.0790968632093551E-2</v>
      </c>
      <c r="L86" s="5">
        <f t="shared" si="10"/>
        <v>43709</v>
      </c>
      <c r="R86" s="214"/>
      <c r="S86" s="214"/>
      <c r="T86" s="215"/>
    </row>
    <row r="87" spans="1:20" x14ac:dyDescent="0.25">
      <c r="A87" s="5">
        <v>43800</v>
      </c>
      <c r="B87" s="182">
        <v>633697</v>
      </c>
      <c r="C87" s="106">
        <f t="shared" si="11"/>
        <v>3.3451568449978389E-2</v>
      </c>
      <c r="D87" s="106">
        <f t="shared" si="8"/>
        <v>1.7655200653934399E-2</v>
      </c>
      <c r="E87" s="106">
        <f t="shared" ref="E87:E103" si="14">E88</f>
        <v>3.0746052352863717E-2</v>
      </c>
      <c r="F87" s="106"/>
      <c r="G87" s="59">
        <v>514882</v>
      </c>
      <c r="H87" s="106">
        <f t="shared" si="13"/>
        <v>3.7972284828423172E-2</v>
      </c>
      <c r="J87" s="182">
        <v>118764</v>
      </c>
      <c r="K87" s="106">
        <f t="shared" si="6"/>
        <v>1.4088836518264255E-2</v>
      </c>
      <c r="L87" s="5">
        <f t="shared" si="10"/>
        <v>43800</v>
      </c>
      <c r="R87" s="214"/>
      <c r="S87" s="214"/>
      <c r="T87" s="215"/>
    </row>
    <row r="88" spans="1:20" x14ac:dyDescent="0.25">
      <c r="A88" s="5">
        <v>43891</v>
      </c>
      <c r="B88" s="182">
        <v>638865</v>
      </c>
      <c r="C88" s="106">
        <f>(B88-B84)/B84</f>
        <v>2.7465997198397523E-2</v>
      </c>
      <c r="D88" s="106">
        <f t="shared" si="8"/>
        <v>1.7655200653934399E-2</v>
      </c>
      <c r="E88" s="106">
        <f t="shared" si="14"/>
        <v>3.0746052352863717E-2</v>
      </c>
      <c r="F88" s="106"/>
      <c r="G88" s="59">
        <v>519017</v>
      </c>
      <c r="H88" s="106">
        <f t="shared" si="13"/>
        <v>2.9673054795064081E-2</v>
      </c>
      <c r="J88" s="182">
        <v>119803</v>
      </c>
      <c r="K88" s="106">
        <f t="shared" si="6"/>
        <v>1.8083705120033992E-2</v>
      </c>
      <c r="L88" s="5">
        <f t="shared" si="10"/>
        <v>43891</v>
      </c>
      <c r="R88" s="214"/>
      <c r="S88" s="214"/>
      <c r="T88" s="215"/>
    </row>
    <row r="89" spans="1:20" x14ac:dyDescent="0.25">
      <c r="A89" s="5">
        <v>43983</v>
      </c>
      <c r="B89" s="182">
        <v>637191</v>
      </c>
      <c r="C89" s="106">
        <f>(B89-B85)/B85</f>
        <v>1.8470833633028844E-2</v>
      </c>
      <c r="D89" s="106">
        <f t="shared" si="8"/>
        <v>1.7655200653934399E-2</v>
      </c>
      <c r="E89" s="106">
        <f t="shared" si="14"/>
        <v>3.0746052352863717E-2</v>
      </c>
      <c r="F89" s="106"/>
      <c r="G89" s="59">
        <v>516230</v>
      </c>
      <c r="H89" s="106">
        <f t="shared" si="13"/>
        <v>1.7272127141773324E-2</v>
      </c>
      <c r="J89" s="182">
        <v>120920</v>
      </c>
      <c r="K89" s="106">
        <f t="shared" si="6"/>
        <v>2.3722040671193212E-2</v>
      </c>
      <c r="L89" s="5">
        <f t="shared" si="10"/>
        <v>43983</v>
      </c>
      <c r="R89" s="214"/>
      <c r="S89" s="214"/>
      <c r="T89" s="215"/>
    </row>
    <row r="90" spans="1:20" x14ac:dyDescent="0.25">
      <c r="A90" s="5">
        <v>44075</v>
      </c>
      <c r="B90" s="182">
        <v>633805</v>
      </c>
      <c r="C90" s="106">
        <f t="shared" ref="C90:C95" si="15">(B90-B86)/B86</f>
        <v>3.9393776195197983E-3</v>
      </c>
      <c r="D90" s="106">
        <f t="shared" si="8"/>
        <v>1.7655200653934399E-2</v>
      </c>
      <c r="E90" s="106">
        <f t="shared" si="14"/>
        <v>3.0746052352863717E-2</v>
      </c>
      <c r="F90" s="106"/>
      <c r="G90" s="59">
        <v>511072</v>
      </c>
      <c r="H90" s="106">
        <f t="shared" si="13"/>
        <v>-2.953650704467153E-3</v>
      </c>
      <c r="J90" s="182">
        <v>122693</v>
      </c>
      <c r="K90" s="106">
        <f t="shared" si="6"/>
        <v>3.3813616447590157E-2</v>
      </c>
      <c r="L90" s="5">
        <f t="shared" si="10"/>
        <v>44075</v>
      </c>
      <c r="R90" s="214"/>
      <c r="S90" s="214"/>
      <c r="T90" s="215"/>
    </row>
    <row r="91" spans="1:20" x14ac:dyDescent="0.25">
      <c r="A91" s="5">
        <v>44166</v>
      </c>
      <c r="B91" s="182">
        <v>638385</v>
      </c>
      <c r="C91" s="106">
        <f t="shared" si="15"/>
        <v>7.397857335603609E-3</v>
      </c>
      <c r="D91" s="106">
        <f t="shared" si="8"/>
        <v>1.7655200653934399E-2</v>
      </c>
      <c r="E91" s="106">
        <f t="shared" si="14"/>
        <v>3.0746052352863717E-2</v>
      </c>
      <c r="F91" s="106"/>
      <c r="G91" s="59">
        <v>514990</v>
      </c>
      <c r="H91" s="106">
        <f>(G91-G87)/G87</f>
        <v>2.0975679864512645E-4</v>
      </c>
      <c r="J91" s="182">
        <v>123356</v>
      </c>
      <c r="K91" s="106">
        <f>(J91-J87)/J87</f>
        <v>3.8664915294196897E-2</v>
      </c>
      <c r="L91" s="5">
        <f t="shared" si="10"/>
        <v>44166</v>
      </c>
      <c r="R91" s="214"/>
      <c r="S91" s="214"/>
      <c r="T91" s="215"/>
    </row>
    <row r="92" spans="1:20" x14ac:dyDescent="0.25">
      <c r="A92" s="5">
        <v>44256</v>
      </c>
      <c r="B92" s="182">
        <v>642891</v>
      </c>
      <c r="C92" s="106">
        <f t="shared" si="15"/>
        <v>6.3018008499448244E-3</v>
      </c>
      <c r="D92" s="106">
        <f t="shared" si="8"/>
        <v>1.7655200653934399E-2</v>
      </c>
      <c r="E92" s="106">
        <f t="shared" si="14"/>
        <v>3.0746052352863717E-2</v>
      </c>
      <c r="F92" s="106"/>
      <c r="G92" s="59">
        <v>519081</v>
      </c>
      <c r="H92" s="106">
        <f t="shared" ref="H92:H93" si="16">(G92-G88)/G88</f>
        <v>1.2331002645385412E-4</v>
      </c>
      <c r="J92" s="182">
        <v>123776</v>
      </c>
      <c r="K92" s="106">
        <f t="shared" ref="K92:K104" si="17">(J92-J88)/J88</f>
        <v>3.3162775556538654E-2</v>
      </c>
      <c r="L92" s="5">
        <f t="shared" si="10"/>
        <v>44256</v>
      </c>
      <c r="R92" s="214"/>
      <c r="S92" s="214"/>
      <c r="T92" s="215"/>
    </row>
    <row r="93" spans="1:20" x14ac:dyDescent="0.25">
      <c r="A93" s="5">
        <v>44348</v>
      </c>
      <c r="B93" s="182">
        <v>643920</v>
      </c>
      <c r="C93" s="106">
        <f t="shared" si="15"/>
        <v>1.0560412811857042E-2</v>
      </c>
      <c r="D93" s="106">
        <f t="shared" si="8"/>
        <v>1.7655200653934399E-2</v>
      </c>
      <c r="E93" s="106">
        <f t="shared" si="14"/>
        <v>3.0746052352863717E-2</v>
      </c>
      <c r="F93" s="106"/>
      <c r="G93" s="59">
        <v>520542</v>
      </c>
      <c r="H93" s="106">
        <f t="shared" si="16"/>
        <v>8.3528659705945016E-3</v>
      </c>
      <c r="J93" s="182">
        <v>123347</v>
      </c>
      <c r="K93" s="106">
        <f t="shared" si="17"/>
        <v>2.007112140258022E-2</v>
      </c>
      <c r="L93" s="5">
        <f t="shared" si="10"/>
        <v>44348</v>
      </c>
      <c r="R93" s="214"/>
      <c r="S93" s="214"/>
      <c r="T93" s="215"/>
    </row>
    <row r="94" spans="1:20" x14ac:dyDescent="0.25">
      <c r="A94" s="5">
        <v>44440</v>
      </c>
      <c r="B94" s="182">
        <v>641648</v>
      </c>
      <c r="C94" s="106">
        <f t="shared" si="15"/>
        <v>1.2374468487941876E-2</v>
      </c>
      <c r="D94" s="106">
        <f t="shared" si="8"/>
        <v>1.7655200653934399E-2</v>
      </c>
      <c r="E94" s="106">
        <f t="shared" si="14"/>
        <v>3.0746052352863717E-2</v>
      </c>
      <c r="F94" s="106"/>
      <c r="G94" s="59">
        <v>518704</v>
      </c>
      <c r="H94" s="106">
        <f>(G94-G90)/G90</f>
        <v>1.4933316636403481E-2</v>
      </c>
      <c r="J94" s="182">
        <v>122915</v>
      </c>
      <c r="K94" s="106">
        <f t="shared" si="17"/>
        <v>1.8093941789670152E-3</v>
      </c>
      <c r="L94" s="5">
        <f t="shared" si="10"/>
        <v>44440</v>
      </c>
      <c r="R94" s="214"/>
      <c r="S94" s="214"/>
      <c r="T94" s="215"/>
    </row>
    <row r="95" spans="1:20" x14ac:dyDescent="0.25">
      <c r="A95" s="5">
        <v>44531</v>
      </c>
      <c r="B95" s="182">
        <v>646890</v>
      </c>
      <c r="C95" s="106">
        <f t="shared" si="15"/>
        <v>1.3322681453981532E-2</v>
      </c>
      <c r="D95" s="106">
        <f t="shared" si="8"/>
        <v>1.7655200653934399E-2</v>
      </c>
      <c r="E95" s="106">
        <f t="shared" si="14"/>
        <v>3.0746052352863717E-2</v>
      </c>
      <c r="F95" s="106"/>
      <c r="G95" s="59">
        <v>524185</v>
      </c>
      <c r="H95" s="106">
        <f t="shared" ref="H95:H104" si="18">(G95-G91)/G91</f>
        <v>1.7854715625546125E-2</v>
      </c>
      <c r="J95" s="182">
        <v>122677</v>
      </c>
      <c r="K95" s="106">
        <f t="shared" si="17"/>
        <v>-5.5043937870877784E-3</v>
      </c>
      <c r="L95" s="5">
        <f t="shared" si="10"/>
        <v>44531</v>
      </c>
      <c r="R95" s="214"/>
      <c r="S95" s="214"/>
      <c r="T95" s="215"/>
    </row>
    <row r="96" spans="1:20" x14ac:dyDescent="0.25">
      <c r="A96" s="5">
        <v>44621</v>
      </c>
      <c r="B96" s="182">
        <v>653540</v>
      </c>
      <c r="C96" s="106">
        <f t="shared" ref="C96:C100" si="19">(B96-B92)/B92</f>
        <v>1.6564238727871442E-2</v>
      </c>
      <c r="D96" s="106">
        <f>D97</f>
        <v>1.7655200653934399E-2</v>
      </c>
      <c r="E96" s="106">
        <f t="shared" si="14"/>
        <v>3.0746052352863717E-2</v>
      </c>
      <c r="F96" s="106"/>
      <c r="G96" s="59">
        <v>530867</v>
      </c>
      <c r="H96" s="106">
        <f t="shared" si="18"/>
        <v>2.2705512241827385E-2</v>
      </c>
      <c r="J96" s="182">
        <v>122649</v>
      </c>
      <c r="K96" s="106">
        <f t="shared" si="17"/>
        <v>-9.1051577042399173E-3</v>
      </c>
      <c r="L96" s="5">
        <f t="shared" ref="L96:L104" si="20">A96</f>
        <v>44621</v>
      </c>
      <c r="R96" s="214"/>
      <c r="S96" s="214"/>
      <c r="T96" s="215"/>
    </row>
    <row r="97" spans="1:20" x14ac:dyDescent="0.25">
      <c r="A97" s="5">
        <v>44713</v>
      </c>
      <c r="B97" s="182">
        <v>656311</v>
      </c>
      <c r="C97" s="106">
        <f t="shared" si="19"/>
        <v>1.9243073673748293E-2</v>
      </c>
      <c r="D97" s="106">
        <f t="shared" ref="D97:D103" si="21">D98</f>
        <v>1.7655200653934399E-2</v>
      </c>
      <c r="E97" s="106">
        <f t="shared" si="14"/>
        <v>3.0746052352863717E-2</v>
      </c>
      <c r="F97" s="106"/>
      <c r="G97" s="59">
        <v>533903</v>
      </c>
      <c r="H97" s="106">
        <f t="shared" si="18"/>
        <v>2.5667477360136165E-2</v>
      </c>
      <c r="J97" s="182">
        <v>122384</v>
      </c>
      <c r="K97" s="106">
        <f t="shared" si="17"/>
        <v>-7.8072429811831658E-3</v>
      </c>
      <c r="L97" s="5">
        <f t="shared" si="20"/>
        <v>44713</v>
      </c>
      <c r="R97" s="214"/>
      <c r="S97" s="214"/>
      <c r="T97" s="215"/>
    </row>
    <row r="98" spans="1:20" x14ac:dyDescent="0.25">
      <c r="A98" s="5">
        <v>44805</v>
      </c>
      <c r="B98" s="182">
        <v>663269</v>
      </c>
      <c r="C98" s="106">
        <f t="shared" si="19"/>
        <v>3.3696045183652094E-2</v>
      </c>
      <c r="D98" s="106">
        <f t="shared" si="21"/>
        <v>1.7655200653934399E-2</v>
      </c>
      <c r="E98" s="106">
        <f t="shared" si="14"/>
        <v>3.0746052352863717E-2</v>
      </c>
      <c r="F98" s="106"/>
      <c r="G98" s="59">
        <v>540337</v>
      </c>
      <c r="H98" s="106">
        <f t="shared" si="18"/>
        <v>4.1705866929886794E-2</v>
      </c>
      <c r="J98" s="182">
        <v>122908</v>
      </c>
      <c r="K98" s="106">
        <f t="shared" si="17"/>
        <v>-5.6949924744742302E-5</v>
      </c>
      <c r="L98" s="5">
        <f t="shared" si="20"/>
        <v>44805</v>
      </c>
      <c r="R98" s="214"/>
      <c r="S98" s="214"/>
      <c r="T98" s="215"/>
    </row>
    <row r="99" spans="1:20" x14ac:dyDescent="0.25">
      <c r="A99" s="5">
        <v>44896</v>
      </c>
      <c r="B99" s="182">
        <v>667720</v>
      </c>
      <c r="C99" s="106">
        <f t="shared" si="19"/>
        <v>3.2200219511818083E-2</v>
      </c>
      <c r="D99" s="106">
        <f t="shared" si="21"/>
        <v>1.7655200653934399E-2</v>
      </c>
      <c r="E99" s="106">
        <f t="shared" si="14"/>
        <v>3.0746052352863717E-2</v>
      </c>
      <c r="F99" s="106"/>
      <c r="G99" s="59">
        <v>544942</v>
      </c>
      <c r="H99" s="106">
        <f t="shared" si="18"/>
        <v>3.9598614992798341E-2</v>
      </c>
      <c r="J99" s="182">
        <v>122755</v>
      </c>
      <c r="K99" s="106">
        <f t="shared" si="17"/>
        <v>6.3581600463004471E-4</v>
      </c>
      <c r="L99" s="5">
        <f t="shared" si="20"/>
        <v>44896</v>
      </c>
    </row>
    <row r="100" spans="1:20" x14ac:dyDescent="0.25">
      <c r="A100" s="5">
        <v>44986</v>
      </c>
      <c r="B100" s="182">
        <v>673713</v>
      </c>
      <c r="C100" s="106">
        <f t="shared" si="19"/>
        <v>3.0867276677785598E-2</v>
      </c>
      <c r="D100" s="106">
        <f t="shared" si="21"/>
        <v>1.7655200653934399E-2</v>
      </c>
      <c r="E100" s="106">
        <f t="shared" si="14"/>
        <v>3.0746052352863717E-2</v>
      </c>
      <c r="F100" s="106"/>
      <c r="G100" s="59">
        <v>550321</v>
      </c>
      <c r="H100" s="106">
        <f t="shared" si="18"/>
        <v>3.6645713521465825E-2</v>
      </c>
      <c r="J100" s="182">
        <v>123371</v>
      </c>
      <c r="K100" s="106">
        <f t="shared" si="17"/>
        <v>5.8867173804922988E-3</v>
      </c>
      <c r="L100" s="5">
        <f t="shared" si="20"/>
        <v>44986</v>
      </c>
    </row>
    <row r="101" spans="1:20" x14ac:dyDescent="0.25">
      <c r="A101" s="5">
        <v>45078</v>
      </c>
      <c r="B101" s="182">
        <v>674052</v>
      </c>
      <c r="C101" s="106">
        <f>(B101-B97)/B97</f>
        <v>2.7031392129645854E-2</v>
      </c>
      <c r="D101" s="106">
        <f t="shared" si="21"/>
        <v>1.7655200653934399E-2</v>
      </c>
      <c r="E101" s="106">
        <f t="shared" si="14"/>
        <v>3.0746052352863717E-2</v>
      </c>
      <c r="G101" s="59">
        <v>550340</v>
      </c>
      <c r="H101" s="106">
        <f t="shared" si="18"/>
        <v>3.0786491179109313E-2</v>
      </c>
      <c r="J101" s="182">
        <v>123692</v>
      </c>
      <c r="K101" s="106">
        <f t="shared" si="17"/>
        <v>1.0687671591057655E-2</v>
      </c>
      <c r="L101" s="5">
        <f t="shared" si="20"/>
        <v>45078</v>
      </c>
    </row>
    <row r="102" spans="1:20" x14ac:dyDescent="0.25">
      <c r="A102" s="5">
        <v>45170</v>
      </c>
      <c r="B102" s="182">
        <v>672435</v>
      </c>
      <c r="C102" s="106">
        <f>(B102-B98)/B98</f>
        <v>1.3819430728708865E-2</v>
      </c>
      <c r="D102" s="106">
        <f t="shared" si="21"/>
        <v>1.7655200653934399E-2</v>
      </c>
      <c r="E102" s="106">
        <f t="shared" si="14"/>
        <v>3.0746052352863717E-2</v>
      </c>
      <c r="F102" s="106"/>
      <c r="G102" s="59">
        <v>548525</v>
      </c>
      <c r="H102" s="106">
        <f t="shared" si="18"/>
        <v>1.5153506052704145E-2</v>
      </c>
      <c r="J102" s="182">
        <v>123891</v>
      </c>
      <c r="K102" s="106">
        <f t="shared" si="17"/>
        <v>7.9978520519412896E-3</v>
      </c>
      <c r="L102" s="5">
        <f t="shared" si="20"/>
        <v>45170</v>
      </c>
      <c r="R102" s="214"/>
      <c r="S102" s="214"/>
      <c r="T102" s="215"/>
    </row>
    <row r="103" spans="1:20" x14ac:dyDescent="0.25">
      <c r="A103" s="5">
        <v>45261</v>
      </c>
      <c r="B103" s="182">
        <v>668510</v>
      </c>
      <c r="C103" s="106">
        <f>(B103-B99)/B99</f>
        <v>1.1831306535673635E-3</v>
      </c>
      <c r="D103" s="106">
        <f t="shared" si="21"/>
        <v>1.7655200653934399E-2</v>
      </c>
      <c r="E103" s="106">
        <f t="shared" si="14"/>
        <v>3.0746052352863717E-2</v>
      </c>
      <c r="G103" s="59">
        <v>544765</v>
      </c>
      <c r="H103" s="106">
        <f>(G103-G99)/G99</f>
        <v>-3.2480520862770718E-4</v>
      </c>
      <c r="J103" s="182">
        <v>123726</v>
      </c>
      <c r="K103" s="106">
        <f t="shared" si="17"/>
        <v>7.9100647631461032E-3</v>
      </c>
      <c r="L103" s="5">
        <f t="shared" si="20"/>
        <v>45261</v>
      </c>
    </row>
    <row r="104" spans="1:20" x14ac:dyDescent="0.25">
      <c r="A104" s="5">
        <v>45352</v>
      </c>
      <c r="B104" s="182">
        <v>658106</v>
      </c>
      <c r="C104" s="106">
        <f t="shared" ref="C104" si="22">(B104-B100)/B100</f>
        <v>-2.3165650655397774E-2</v>
      </c>
      <c r="D104" s="106">
        <f>AVERAGE(C85:C104)</f>
        <v>1.7655200653934399E-2</v>
      </c>
      <c r="E104" s="106">
        <f>AVERAGE(C65:C104)</f>
        <v>3.0746052352863717E-2</v>
      </c>
      <c r="G104" s="59">
        <v>535726</v>
      </c>
      <c r="H104" s="106">
        <f t="shared" si="18"/>
        <v>-2.6520885083433123E-2</v>
      </c>
      <c r="I104" s="223">
        <f>AVERAGE(H85:H104)</f>
        <v>1.9426013705529276E-2</v>
      </c>
      <c r="J104" s="182">
        <v>122360</v>
      </c>
      <c r="K104" s="106">
        <f t="shared" si="17"/>
        <v>-8.1947945627416485E-3</v>
      </c>
      <c r="L104" s="5">
        <f t="shared" si="20"/>
        <v>45352</v>
      </c>
      <c r="M104" s="223">
        <f>AVERAGE(K85:K104)</f>
        <v>1.03291840929714E-2</v>
      </c>
    </row>
    <row r="108" spans="1:20" x14ac:dyDescent="0.25">
      <c r="B108" s="215"/>
    </row>
    <row r="109" spans="1:20" x14ac:dyDescent="0.25">
      <c r="B109" s="215"/>
    </row>
    <row r="110" spans="1:20" x14ac:dyDescent="0.25">
      <c r="B110" s="215"/>
    </row>
    <row r="111" spans="1:20" x14ac:dyDescent="0.25">
      <c r="B111" s="215"/>
    </row>
    <row r="112" spans="1:20" x14ac:dyDescent="0.25">
      <c r="B112" s="215"/>
    </row>
  </sheetData>
  <sortState xmlns:xlrd2="http://schemas.microsoft.com/office/spreadsheetml/2017/richdata2" ref="F87:I97">
    <sortCondition ref="F87:F97"/>
  </sortState>
  <phoneticPr fontId="4" type="noConversion"/>
  <hyperlinks>
    <hyperlink ref="A1" location="'Figure 4'!A1" display="Figure 4" xr:uid="{00000000-0004-0000-1C00-000001000000}"/>
    <hyperlink ref="M1" location="Contents!A1" display="Contents page" xr:uid="{8D21436A-1934-4E07-8F71-48E648447FE1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9"/>
  <dimension ref="A1:E26"/>
  <sheetViews>
    <sheetView zoomScale="120" zoomScaleNormal="120" workbookViewId="0">
      <pane ySplit="2" topLeftCell="A3" activePane="bottomLeft" state="frozen"/>
      <selection pane="bottomLeft" activeCell="E1" sqref="E1"/>
    </sheetView>
  </sheetViews>
  <sheetFormatPr defaultColWidth="8" defaultRowHeight="10" x14ac:dyDescent="0.2"/>
  <cols>
    <col min="1" max="1" width="8" style="2"/>
    <col min="2" max="2" width="18.09765625" style="2" customWidth="1"/>
    <col min="3" max="3" width="19.69921875" style="2" customWidth="1"/>
    <col min="4" max="4" width="8" style="2"/>
    <col min="5" max="5" width="14.09765625" style="2" customWidth="1"/>
    <col min="6" max="16384" width="8" style="2"/>
  </cols>
  <sheetData>
    <row r="1" spans="1:5" ht="30" customHeight="1" x14ac:dyDescent="0.25">
      <c r="A1" s="203" t="s">
        <v>431</v>
      </c>
      <c r="C1" s="26"/>
      <c r="D1" s="26"/>
      <c r="E1" s="197" t="s">
        <v>359</v>
      </c>
    </row>
    <row r="2" spans="1:5" ht="66" customHeight="1" x14ac:dyDescent="0.3">
      <c r="A2" s="31" t="s">
        <v>408</v>
      </c>
      <c r="B2" s="30" t="s">
        <v>413</v>
      </c>
      <c r="C2" s="30" t="s">
        <v>414</v>
      </c>
      <c r="D2" s="26"/>
      <c r="E2" s="26"/>
    </row>
    <row r="3" spans="1:5" ht="12.5" x14ac:dyDescent="0.25">
      <c r="A3" s="5">
        <v>43525</v>
      </c>
      <c r="B3" s="57">
        <v>4790.7119442022667</v>
      </c>
      <c r="C3" s="181">
        <v>0.28206347984742591</v>
      </c>
      <c r="D3" s="26"/>
      <c r="E3" s="57"/>
    </row>
    <row r="4" spans="1:5" ht="12.5" x14ac:dyDescent="0.25">
      <c r="A4" s="5">
        <v>43617</v>
      </c>
      <c r="B4" s="57">
        <v>5019.6834019947974</v>
      </c>
      <c r="C4" s="181">
        <v>0.28323794549355125</v>
      </c>
      <c r="D4" s="26"/>
      <c r="E4" s="57"/>
    </row>
    <row r="5" spans="1:5" ht="12.5" x14ac:dyDescent="0.25">
      <c r="A5" s="5">
        <v>43709</v>
      </c>
      <c r="B5" s="57">
        <v>5656.0062661777374</v>
      </c>
      <c r="C5" s="181">
        <v>0.28619264279646878</v>
      </c>
      <c r="D5" s="26"/>
      <c r="E5" s="57"/>
    </row>
    <row r="6" spans="1:5" ht="12.5" x14ac:dyDescent="0.25">
      <c r="A6" s="5">
        <v>43800</v>
      </c>
      <c r="B6" s="57">
        <v>5884.9930603079547</v>
      </c>
      <c r="C6" s="181">
        <v>0.27765631978170868</v>
      </c>
      <c r="D6" s="26"/>
      <c r="E6" s="57"/>
    </row>
    <row r="7" spans="1:5" ht="12.5" x14ac:dyDescent="0.25">
      <c r="A7" s="5">
        <v>43891</v>
      </c>
      <c r="B7" s="57">
        <v>5425.3087860780988</v>
      </c>
      <c r="C7" s="181">
        <v>0.27160520057860665</v>
      </c>
      <c r="D7" s="26"/>
      <c r="E7" s="57"/>
    </row>
    <row r="8" spans="1:5" ht="12.5" x14ac:dyDescent="0.25">
      <c r="A8" s="5">
        <v>43983</v>
      </c>
      <c r="B8" s="57">
        <v>5182.0964347450299</v>
      </c>
      <c r="C8" s="181">
        <v>0.26487504050499816</v>
      </c>
      <c r="D8" s="26"/>
      <c r="E8" s="57"/>
    </row>
    <row r="9" spans="1:5" ht="12.5" x14ac:dyDescent="0.25">
      <c r="A9" s="5">
        <v>44075</v>
      </c>
      <c r="B9" s="57">
        <v>4923.3511568123386</v>
      </c>
      <c r="C9" s="181">
        <v>0.24508369514993122</v>
      </c>
      <c r="D9" s="26"/>
      <c r="E9" s="57"/>
    </row>
    <row r="10" spans="1:5" ht="12.5" x14ac:dyDescent="0.25">
      <c r="A10" s="5">
        <v>44166</v>
      </c>
      <c r="B10" s="57">
        <v>4933.2540329391886</v>
      </c>
      <c r="C10" s="181">
        <v>0.21980011166704899</v>
      </c>
      <c r="D10" s="26"/>
      <c r="E10" s="57"/>
    </row>
    <row r="11" spans="1:5" ht="12.5" x14ac:dyDescent="0.25">
      <c r="A11" s="5">
        <v>44256</v>
      </c>
      <c r="B11" s="57">
        <v>6297.1212962962964</v>
      </c>
      <c r="C11" s="181">
        <v>0.2309498695297823</v>
      </c>
      <c r="D11" s="26"/>
      <c r="E11" s="57"/>
    </row>
    <row r="12" spans="1:5" ht="12.5" x14ac:dyDescent="0.25">
      <c r="A12" s="5">
        <v>44348</v>
      </c>
      <c r="B12" s="57">
        <v>8400.7121221662474</v>
      </c>
      <c r="C12" s="181">
        <v>0.26478787757534533</v>
      </c>
      <c r="D12" s="26"/>
      <c r="E12" s="57"/>
    </row>
    <row r="13" spans="1:5" ht="12.5" x14ac:dyDescent="0.25">
      <c r="A13" s="5">
        <v>44440</v>
      </c>
      <c r="B13" s="57">
        <v>9145.4713259783512</v>
      </c>
      <c r="C13" s="181">
        <v>0.29102377548242997</v>
      </c>
      <c r="D13" s="26"/>
      <c r="E13" s="57"/>
    </row>
    <row r="14" spans="1:5" ht="12.5" x14ac:dyDescent="0.25">
      <c r="A14" s="5">
        <v>44531</v>
      </c>
      <c r="B14" s="57">
        <v>9296.1490424217427</v>
      </c>
      <c r="C14" s="181">
        <v>0.30101669514440649</v>
      </c>
      <c r="D14" s="26"/>
      <c r="E14" s="57"/>
    </row>
    <row r="15" spans="1:5" ht="12.5" x14ac:dyDescent="0.25">
      <c r="A15" s="5">
        <v>44621</v>
      </c>
      <c r="B15" s="57">
        <v>9457.2087057165845</v>
      </c>
      <c r="C15" s="181">
        <v>0.31244001282437839</v>
      </c>
      <c r="D15" s="26"/>
      <c r="E15" s="57"/>
    </row>
    <row r="16" spans="1:5" ht="12.5" x14ac:dyDescent="0.25">
      <c r="A16" s="5">
        <v>44713</v>
      </c>
      <c r="B16" s="57">
        <v>9486.057555379748</v>
      </c>
      <c r="C16" s="181">
        <v>0.3212163822854629</v>
      </c>
      <c r="D16" s="26"/>
      <c r="E16" s="57"/>
    </row>
    <row r="17" spans="1:5" ht="12.5" x14ac:dyDescent="0.25">
      <c r="A17" s="5">
        <v>44805</v>
      </c>
      <c r="B17" s="57">
        <v>8333.1088372093018</v>
      </c>
      <c r="C17" s="181">
        <v>0.31561533196139602</v>
      </c>
      <c r="D17" s="26"/>
      <c r="E17" s="57"/>
    </row>
    <row r="18" spans="1:5" ht="12.5" x14ac:dyDescent="0.25">
      <c r="A18" s="5">
        <v>44896</v>
      </c>
      <c r="B18" s="57">
        <v>6822.4706998474458</v>
      </c>
      <c r="C18" s="181">
        <v>0.31332450358507846</v>
      </c>
      <c r="D18" s="26"/>
      <c r="E18" s="57"/>
    </row>
    <row r="19" spans="1:5" x14ac:dyDescent="0.2">
      <c r="A19" s="5">
        <v>44986</v>
      </c>
      <c r="B19" s="57">
        <v>5921.6373775433312</v>
      </c>
      <c r="C19" s="181">
        <v>0.31091301326146986</v>
      </c>
      <c r="D19"/>
      <c r="E19" s="57"/>
    </row>
    <row r="20" spans="1:5" ht="12.5" x14ac:dyDescent="0.25">
      <c r="A20" s="5">
        <v>45078</v>
      </c>
      <c r="B20" s="57">
        <v>6500.0159737827726</v>
      </c>
      <c r="C20" s="181">
        <v>0.31789425097975915</v>
      </c>
      <c r="D20" s="27"/>
      <c r="E20" s="57"/>
    </row>
    <row r="21" spans="1:5" ht="12.5" x14ac:dyDescent="0.25">
      <c r="A21" s="5">
        <v>45170</v>
      </c>
      <c r="B21" s="57">
        <v>6871.5892276422755</v>
      </c>
      <c r="C21" s="181">
        <v>0.31829925921571389</v>
      </c>
      <c r="D21" s="27"/>
      <c r="E21" s="57"/>
    </row>
    <row r="22" spans="1:5" ht="12.5" x14ac:dyDescent="0.25">
      <c r="A22" s="5">
        <v>45261</v>
      </c>
      <c r="B22" s="57">
        <v>6660.9570536370302</v>
      </c>
      <c r="C22" s="181">
        <v>0.30889753853859808</v>
      </c>
      <c r="D22" s="27"/>
    </row>
    <row r="23" spans="1:5" ht="12.5" x14ac:dyDescent="0.25">
      <c r="A23" s="5">
        <v>45352</v>
      </c>
      <c r="B23" s="57">
        <v>5992.9588000000003</v>
      </c>
      <c r="C23" s="181">
        <v>0.30433789809294509</v>
      </c>
      <c r="D23" s="27"/>
    </row>
    <row r="24" spans="1:5" ht="12.5" x14ac:dyDescent="0.25">
      <c r="A24" s="5"/>
      <c r="B24" s="25"/>
      <c r="C24" s="50"/>
      <c r="D24" s="27"/>
      <c r="E24"/>
    </row>
    <row r="25" spans="1:5" ht="12.5" x14ac:dyDescent="0.25">
      <c r="B25" s="180">
        <f>B23/B22-1</f>
        <v>-0.10028562686382847</v>
      </c>
      <c r="C25" s="210" t="s">
        <v>417</v>
      </c>
      <c r="D25" s="27"/>
      <c r="E25"/>
    </row>
    <row r="26" spans="1:5" ht="12.5" x14ac:dyDescent="0.25">
      <c r="A26" s="211"/>
      <c r="B26" s="180">
        <f>B23/B19-1</f>
        <v>1.204420634183756E-2</v>
      </c>
      <c r="C26" s="210" t="s">
        <v>418</v>
      </c>
      <c r="D26" s="27"/>
      <c r="E26"/>
    </row>
  </sheetData>
  <phoneticPr fontId="5" type="noConversion"/>
  <hyperlinks>
    <hyperlink ref="E1" location="Contents!A1" display="Contents page" xr:uid="{00000000-0004-0000-1D00-000000000000}"/>
    <hyperlink ref="A1" location="'Figure 6'!A1" display="Figure 6" xr:uid="{00000000-0004-0000-1D00-000002000000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ADA2-C1A6-4F50-B48C-83097B3E8B1B}">
  <dimension ref="A1:I298"/>
  <sheetViews>
    <sheetView zoomScale="120" zoomScaleNormal="120" workbookViewId="0">
      <pane ySplit="3" topLeftCell="A280" activePane="bottomLeft" state="frozen"/>
      <selection pane="bottomLeft"/>
    </sheetView>
  </sheetViews>
  <sheetFormatPr defaultColWidth="8" defaultRowHeight="10" x14ac:dyDescent="0.2"/>
  <cols>
    <col min="1" max="1" width="8" style="2"/>
    <col min="2" max="2" width="8.296875" style="2" bestFit="1" customWidth="1"/>
    <col min="3" max="3" width="10.59765625" style="2" customWidth="1"/>
    <col min="4" max="4" width="4.59765625" style="2" customWidth="1"/>
    <col min="5" max="5" width="8.296875" style="2" bestFit="1" customWidth="1"/>
    <col min="6" max="6" width="9.8984375" customWidth="1"/>
    <col min="7" max="7" width="14.8984375" customWidth="1"/>
    <col min="8" max="16384" width="8" style="2"/>
  </cols>
  <sheetData>
    <row r="1" spans="1:7" s="199" customFormat="1" ht="30" customHeight="1" x14ac:dyDescent="0.2">
      <c r="A1" s="202" t="s">
        <v>432</v>
      </c>
      <c r="D1" s="198"/>
      <c r="F1" s="200"/>
      <c r="G1" s="197" t="s">
        <v>359</v>
      </c>
    </row>
    <row r="2" spans="1:7" ht="36" customHeight="1" x14ac:dyDescent="0.25">
      <c r="B2" s="244" t="s">
        <v>361</v>
      </c>
      <c r="C2" s="244"/>
      <c r="D2" s="10"/>
      <c r="E2" s="245" t="s">
        <v>362</v>
      </c>
      <c r="F2" s="245"/>
      <c r="G2" s="10"/>
    </row>
    <row r="3" spans="1:7" ht="41.25" customHeight="1" x14ac:dyDescent="0.25">
      <c r="A3" s="28" t="s">
        <v>407</v>
      </c>
      <c r="B3" s="28" t="s">
        <v>295</v>
      </c>
      <c r="C3" s="29" t="s">
        <v>293</v>
      </c>
      <c r="D3" s="29"/>
      <c r="E3" s="28" t="s">
        <v>295</v>
      </c>
      <c r="F3" s="29" t="s">
        <v>293</v>
      </c>
      <c r="G3" s="29"/>
    </row>
    <row r="4" spans="1:7" ht="10.5" x14ac:dyDescent="0.25">
      <c r="A4" s="1">
        <v>36404</v>
      </c>
      <c r="B4" s="50">
        <f>C4/100</f>
        <v>4.0756999999999995E-2</v>
      </c>
      <c r="C4" s="190">
        <v>4.0756999999999994</v>
      </c>
      <c r="D4" s="22"/>
      <c r="E4" s="189"/>
      <c r="F4" s="7">
        <v>4.5</v>
      </c>
      <c r="G4" s="7"/>
    </row>
    <row r="5" spans="1:7" ht="10.5" x14ac:dyDescent="0.25">
      <c r="A5" s="1">
        <v>36434</v>
      </c>
      <c r="B5" s="50">
        <f t="shared" ref="B5:B68" si="0">C5/100</f>
        <v>4.0854000000000001E-2</v>
      </c>
      <c r="C5" s="190">
        <v>4.0853999999999999</v>
      </c>
      <c r="D5" s="22"/>
      <c r="E5" s="189"/>
      <c r="F5" s="7"/>
      <c r="G5" s="7"/>
    </row>
    <row r="6" spans="1:7" ht="10.5" x14ac:dyDescent="0.25">
      <c r="A6" s="1">
        <v>36465</v>
      </c>
      <c r="B6" s="50">
        <f t="shared" si="0"/>
        <v>4.0628666666666674E-2</v>
      </c>
      <c r="C6" s="190">
        <v>4.0628666666666673</v>
      </c>
      <c r="D6" s="22"/>
      <c r="E6" s="189"/>
      <c r="F6" s="7"/>
      <c r="G6" s="7"/>
    </row>
    <row r="7" spans="1:7" ht="10.5" x14ac:dyDescent="0.25">
      <c r="A7" s="1">
        <v>36495</v>
      </c>
      <c r="B7" s="50">
        <f t="shared" si="0"/>
        <v>4.0393666666666668E-2</v>
      </c>
      <c r="C7" s="190">
        <v>4.039366666666667</v>
      </c>
      <c r="D7" s="22"/>
      <c r="E7" s="189"/>
      <c r="F7" s="7">
        <v>3.4</v>
      </c>
      <c r="G7" s="7"/>
    </row>
    <row r="8" spans="1:7" ht="10.5" x14ac:dyDescent="0.25">
      <c r="A8" s="1">
        <v>36526</v>
      </c>
      <c r="B8" s="50">
        <f t="shared" si="0"/>
        <v>4.0197333333333335E-2</v>
      </c>
      <c r="C8" s="190">
        <v>4.0197333333333338</v>
      </c>
      <c r="D8" s="22"/>
      <c r="E8" s="189"/>
      <c r="F8" s="7"/>
      <c r="G8" s="7"/>
    </row>
    <row r="9" spans="1:7" ht="10.5" x14ac:dyDescent="0.25">
      <c r="A9" s="1">
        <v>36557</v>
      </c>
      <c r="B9" s="50">
        <f t="shared" si="0"/>
        <v>3.9909666666666656E-2</v>
      </c>
      <c r="C9" s="190">
        <v>3.9909666666666657</v>
      </c>
      <c r="D9" s="22"/>
      <c r="E9" s="189"/>
      <c r="F9" s="7"/>
      <c r="G9" s="7"/>
    </row>
    <row r="10" spans="1:7" ht="10.5" x14ac:dyDescent="0.25">
      <c r="A10" s="1">
        <v>36586</v>
      </c>
      <c r="B10" s="50">
        <f t="shared" si="0"/>
        <v>3.938033333333333E-2</v>
      </c>
      <c r="C10" s="190">
        <v>3.9380333333333328</v>
      </c>
      <c r="D10" s="22"/>
      <c r="E10" s="189"/>
      <c r="F10" s="7">
        <v>2.8</v>
      </c>
      <c r="G10" s="7"/>
    </row>
    <row r="11" spans="1:7" ht="10.5" x14ac:dyDescent="0.25">
      <c r="A11" s="1">
        <v>36617</v>
      </c>
      <c r="B11" s="50">
        <f t="shared" si="0"/>
        <v>3.8509999999999996E-2</v>
      </c>
      <c r="C11" s="190">
        <v>3.8509999999999995</v>
      </c>
      <c r="D11" s="22"/>
      <c r="E11" s="189"/>
      <c r="F11" s="7"/>
      <c r="G11" s="7"/>
    </row>
    <row r="12" spans="1:7" ht="10.5" x14ac:dyDescent="0.25">
      <c r="A12" s="1">
        <v>36647</v>
      </c>
      <c r="B12" s="50">
        <f t="shared" si="0"/>
        <v>3.7363E-2</v>
      </c>
      <c r="C12" s="190">
        <v>3.7363</v>
      </c>
      <c r="D12" s="22"/>
      <c r="E12" s="189"/>
      <c r="F12" s="7"/>
      <c r="G12" s="7"/>
    </row>
    <row r="13" spans="1:7" ht="10.5" x14ac:dyDescent="0.25">
      <c r="A13" s="1">
        <v>36678</v>
      </c>
      <c r="B13" s="50">
        <f t="shared" si="0"/>
        <v>3.6205333333333332E-2</v>
      </c>
      <c r="C13" s="190">
        <v>3.6205333333333329</v>
      </c>
      <c r="D13" s="22"/>
      <c r="E13" s="189"/>
      <c r="F13" s="7">
        <v>3.2</v>
      </c>
      <c r="G13" s="7"/>
    </row>
    <row r="14" spans="1:7" ht="10.5" x14ac:dyDescent="0.25">
      <c r="A14" s="1">
        <v>36708</v>
      </c>
      <c r="B14" s="50">
        <f t="shared" si="0"/>
        <v>3.5332666666666665E-2</v>
      </c>
      <c r="C14" s="190">
        <v>3.5332666666666666</v>
      </c>
      <c r="D14" s="22"/>
      <c r="E14" s="189"/>
      <c r="F14" s="7"/>
      <c r="G14" s="7"/>
    </row>
    <row r="15" spans="1:7" ht="10.5" x14ac:dyDescent="0.25">
      <c r="A15" s="1">
        <v>36739</v>
      </c>
      <c r="B15" s="50">
        <f t="shared" si="0"/>
        <v>3.4906666666666669E-2</v>
      </c>
      <c r="C15" s="190">
        <v>3.4906666666666668</v>
      </c>
      <c r="D15" s="22"/>
      <c r="E15" s="189"/>
      <c r="F15" s="7"/>
      <c r="G15" s="7"/>
    </row>
    <row r="16" spans="1:7" ht="10.5" x14ac:dyDescent="0.25">
      <c r="A16" s="1">
        <v>36770</v>
      </c>
      <c r="B16" s="50">
        <f t="shared" si="0"/>
        <v>3.4849333333333329E-2</v>
      </c>
      <c r="C16" s="190">
        <v>3.4849333333333332</v>
      </c>
      <c r="D16" s="22"/>
      <c r="E16" s="189"/>
      <c r="F16" s="7"/>
      <c r="G16" s="7"/>
    </row>
    <row r="17" spans="1:7" ht="10.5" x14ac:dyDescent="0.25">
      <c r="A17" s="1">
        <v>36800</v>
      </c>
      <c r="B17" s="50">
        <f t="shared" si="0"/>
        <v>3.4879999999999994E-2</v>
      </c>
      <c r="C17" s="190">
        <v>3.4879999999999995</v>
      </c>
      <c r="D17" s="22"/>
      <c r="E17" s="189"/>
      <c r="F17" s="7"/>
      <c r="G17" s="7"/>
    </row>
    <row r="18" spans="1:7" ht="10.5" x14ac:dyDescent="0.25">
      <c r="A18" s="1">
        <v>36831</v>
      </c>
      <c r="B18" s="50">
        <f t="shared" si="0"/>
        <v>3.4737999999999998E-2</v>
      </c>
      <c r="C18" s="190">
        <v>3.4737999999999998</v>
      </c>
      <c r="D18" s="22"/>
      <c r="E18" s="189"/>
      <c r="F18" s="7"/>
      <c r="G18" s="7"/>
    </row>
    <row r="19" spans="1:7" ht="10.5" x14ac:dyDescent="0.25">
      <c r="A19" s="1">
        <v>36861</v>
      </c>
      <c r="B19" s="50">
        <f t="shared" si="0"/>
        <v>3.4397333333333335E-2</v>
      </c>
      <c r="C19" s="190">
        <v>3.4397333333333333</v>
      </c>
      <c r="D19" s="22"/>
      <c r="E19" s="189"/>
      <c r="F19" s="7">
        <v>5.3</v>
      </c>
      <c r="G19" s="7"/>
    </row>
    <row r="20" spans="1:7" ht="10.5" x14ac:dyDescent="0.25">
      <c r="A20" s="1">
        <v>36892</v>
      </c>
      <c r="B20" s="50">
        <f t="shared" si="0"/>
        <v>3.4009333333333336E-2</v>
      </c>
      <c r="C20" s="190">
        <v>3.4009333333333336</v>
      </c>
      <c r="D20" s="22"/>
      <c r="E20" s="189"/>
      <c r="F20" s="7"/>
      <c r="G20" s="7"/>
    </row>
    <row r="21" spans="1:7" ht="10.5" x14ac:dyDescent="0.25">
      <c r="A21" s="1">
        <v>36923</v>
      </c>
      <c r="B21" s="50">
        <f t="shared" si="0"/>
        <v>3.3833333333333326E-2</v>
      </c>
      <c r="C21" s="190">
        <v>3.3833333333333329</v>
      </c>
      <c r="D21" s="22"/>
      <c r="E21" s="189"/>
      <c r="F21" s="7"/>
      <c r="G21" s="7"/>
    </row>
    <row r="22" spans="1:7" ht="10.5" x14ac:dyDescent="0.25">
      <c r="A22" s="1">
        <v>36951</v>
      </c>
      <c r="B22" s="50">
        <f t="shared" si="0"/>
        <v>3.4130000000000001E-2</v>
      </c>
      <c r="C22" s="190">
        <v>3.4130000000000003</v>
      </c>
      <c r="D22" s="22"/>
      <c r="E22" s="189"/>
      <c r="F22" s="7">
        <v>2.6</v>
      </c>
      <c r="G22" s="7"/>
    </row>
    <row r="23" spans="1:7" ht="10.5" x14ac:dyDescent="0.25">
      <c r="A23" s="1">
        <v>36982</v>
      </c>
      <c r="B23" s="50">
        <f t="shared" si="0"/>
        <v>3.5186666666666665E-2</v>
      </c>
      <c r="C23" s="190">
        <v>3.5186666666666664</v>
      </c>
      <c r="D23" s="22"/>
      <c r="E23" s="189"/>
      <c r="F23" s="7"/>
      <c r="G23" s="7"/>
    </row>
    <row r="24" spans="1:7" ht="10.5" x14ac:dyDescent="0.25">
      <c r="A24" s="1">
        <v>37012</v>
      </c>
      <c r="B24" s="50">
        <f t="shared" si="0"/>
        <v>3.7122000000000002E-2</v>
      </c>
      <c r="C24" s="190">
        <v>3.7122000000000002</v>
      </c>
      <c r="D24" s="22"/>
      <c r="E24" s="189"/>
      <c r="F24" s="7"/>
      <c r="G24" s="7"/>
    </row>
    <row r="25" spans="1:7" ht="10.5" x14ac:dyDescent="0.25">
      <c r="A25" s="1">
        <v>37043</v>
      </c>
      <c r="B25" s="50">
        <f t="shared" si="0"/>
        <v>3.9753333333333328E-2</v>
      </c>
      <c r="C25" s="190">
        <v>3.9753333333333329</v>
      </c>
      <c r="D25" s="22"/>
      <c r="E25" s="189"/>
      <c r="F25" s="7" t="s">
        <v>294</v>
      </c>
      <c r="G25" s="7"/>
    </row>
    <row r="26" spans="1:7" ht="10.5" x14ac:dyDescent="0.25">
      <c r="A26" s="1">
        <v>37073</v>
      </c>
      <c r="B26" s="50">
        <f t="shared" si="0"/>
        <v>4.2699000000000001E-2</v>
      </c>
      <c r="C26" s="190">
        <v>4.2698999999999998</v>
      </c>
      <c r="D26" s="22"/>
      <c r="E26" s="189"/>
      <c r="F26" s="7"/>
      <c r="G26" s="7"/>
    </row>
    <row r="27" spans="1:7" ht="10.5" x14ac:dyDescent="0.25">
      <c r="A27" s="1">
        <v>37104</v>
      </c>
      <c r="B27" s="50">
        <f t="shared" si="0"/>
        <v>4.5444666666666675E-2</v>
      </c>
      <c r="C27" s="190">
        <v>4.5444666666666675</v>
      </c>
      <c r="D27" s="22"/>
      <c r="E27" s="189"/>
      <c r="F27" s="7"/>
      <c r="G27" s="7"/>
    </row>
    <row r="28" spans="1:7" ht="10.5" x14ac:dyDescent="0.25">
      <c r="A28" s="1">
        <v>37135</v>
      </c>
      <c r="B28" s="50">
        <f t="shared" si="0"/>
        <v>4.745566666666666E-2</v>
      </c>
      <c r="C28" s="190">
        <v>4.745566666666666</v>
      </c>
      <c r="D28" s="22"/>
      <c r="E28" s="189"/>
      <c r="F28" s="7">
        <v>2.2000000000000002</v>
      </c>
      <c r="G28" s="7"/>
    </row>
    <row r="29" spans="1:7" ht="10.5" x14ac:dyDescent="0.25">
      <c r="A29" s="1">
        <v>37165</v>
      </c>
      <c r="B29" s="50">
        <f t="shared" si="0"/>
        <v>4.8194333333333325E-2</v>
      </c>
      <c r="C29" s="190">
        <v>4.8194333333333326</v>
      </c>
      <c r="D29" s="22"/>
      <c r="E29" s="189"/>
      <c r="F29" s="7"/>
      <c r="G29" s="7"/>
    </row>
    <row r="30" spans="1:7" ht="10.5" x14ac:dyDescent="0.25">
      <c r="A30" s="1">
        <v>37196</v>
      </c>
      <c r="B30" s="50">
        <f t="shared" si="0"/>
        <v>4.7379333333333336E-2</v>
      </c>
      <c r="C30" s="7">
        <v>4.7379333333333333</v>
      </c>
      <c r="D30" s="7"/>
      <c r="E30" s="189"/>
      <c r="F30" s="7"/>
      <c r="G30" s="7"/>
    </row>
    <row r="31" spans="1:7" ht="10.5" x14ac:dyDescent="0.25">
      <c r="A31" s="1">
        <v>37226</v>
      </c>
      <c r="B31" s="50">
        <f t="shared" si="0"/>
        <v>4.5154333333333331E-2</v>
      </c>
      <c r="C31" s="7">
        <v>4.5154333333333332</v>
      </c>
      <c r="D31" s="7"/>
      <c r="E31" s="189"/>
      <c r="F31" s="7"/>
      <c r="G31" s="7"/>
    </row>
    <row r="32" spans="1:7" ht="10.5" x14ac:dyDescent="0.25">
      <c r="A32" s="1">
        <v>37257</v>
      </c>
      <c r="B32" s="50">
        <f t="shared" si="0"/>
        <v>4.2108666666666669E-2</v>
      </c>
      <c r="C32" s="7">
        <v>4.210866666666667</v>
      </c>
      <c r="D32" s="7"/>
      <c r="E32" s="189"/>
      <c r="F32" s="7"/>
      <c r="G32" s="7"/>
    </row>
    <row r="33" spans="1:7" ht="10.5" x14ac:dyDescent="0.25">
      <c r="A33" s="1">
        <v>37288</v>
      </c>
      <c r="B33" s="50">
        <f t="shared" si="0"/>
        <v>3.9073999999999998E-2</v>
      </c>
      <c r="C33" s="7">
        <v>3.9074</v>
      </c>
      <c r="D33" s="7"/>
      <c r="E33" s="189"/>
      <c r="F33" s="7"/>
      <c r="G33" s="7"/>
    </row>
    <row r="34" spans="1:7" ht="10.5" x14ac:dyDescent="0.25">
      <c r="A34" s="1">
        <v>37316</v>
      </c>
      <c r="B34" s="50">
        <f t="shared" si="0"/>
        <v>3.6824999999999997E-2</v>
      </c>
      <c r="C34" s="7">
        <v>3.6824999999999997</v>
      </c>
      <c r="D34" s="7"/>
      <c r="E34" s="189"/>
      <c r="F34" s="7">
        <v>1.7</v>
      </c>
      <c r="G34" s="7"/>
    </row>
    <row r="35" spans="1:7" ht="10.5" x14ac:dyDescent="0.25">
      <c r="A35" s="1">
        <v>37347</v>
      </c>
      <c r="B35" s="50">
        <f t="shared" si="0"/>
        <v>3.6022666666666668E-2</v>
      </c>
      <c r="C35" s="7">
        <v>3.6022666666666665</v>
      </c>
      <c r="D35" s="7"/>
      <c r="E35" s="189"/>
      <c r="F35" s="7"/>
      <c r="G35" s="7"/>
    </row>
    <row r="36" spans="1:7" ht="10.5" x14ac:dyDescent="0.25">
      <c r="A36" s="1">
        <v>37377</v>
      </c>
      <c r="B36" s="50">
        <f t="shared" si="0"/>
        <v>3.683366666666666E-2</v>
      </c>
      <c r="C36" s="7">
        <v>3.6833666666666662</v>
      </c>
      <c r="D36" s="7"/>
      <c r="E36" s="189"/>
      <c r="F36" s="7"/>
      <c r="G36" s="7"/>
    </row>
    <row r="37" spans="1:7" ht="10.5" x14ac:dyDescent="0.25">
      <c r="A37" s="1">
        <v>37408</v>
      </c>
      <c r="B37" s="50">
        <f t="shared" si="0"/>
        <v>3.8638666666666661E-2</v>
      </c>
      <c r="C37" s="7">
        <v>3.8638666666666661</v>
      </c>
      <c r="D37" s="7"/>
      <c r="E37" s="189"/>
      <c r="F37" s="7">
        <v>3.3</v>
      </c>
      <c r="G37" s="7"/>
    </row>
    <row r="38" spans="1:7" ht="10.5" x14ac:dyDescent="0.25">
      <c r="A38" s="1">
        <v>37438</v>
      </c>
      <c r="B38" s="50">
        <f t="shared" si="0"/>
        <v>4.049733333333333E-2</v>
      </c>
      <c r="C38" s="7">
        <v>4.0497333333333332</v>
      </c>
      <c r="D38" s="7"/>
      <c r="E38" s="189"/>
      <c r="F38" s="7"/>
      <c r="G38" s="7"/>
    </row>
    <row r="39" spans="1:7" ht="10.5" x14ac:dyDescent="0.25">
      <c r="A39" s="1">
        <v>37469</v>
      </c>
      <c r="B39" s="50">
        <f t="shared" si="0"/>
        <v>4.1629333333333331E-2</v>
      </c>
      <c r="C39" s="7">
        <v>4.1629333333333332</v>
      </c>
      <c r="D39" s="7"/>
      <c r="E39" s="189"/>
      <c r="F39" s="7"/>
      <c r="G39" s="7"/>
    </row>
    <row r="40" spans="1:7" ht="10.5" x14ac:dyDescent="0.25">
      <c r="A40" s="1">
        <v>37500</v>
      </c>
      <c r="B40" s="50">
        <f t="shared" si="0"/>
        <v>4.1870999999999992E-2</v>
      </c>
      <c r="C40" s="7">
        <v>4.1870999999999992</v>
      </c>
      <c r="D40" s="7"/>
      <c r="E40" s="50">
        <f t="shared" ref="E40:E103" si="1">F40/100</f>
        <v>1.8395999999999999E-2</v>
      </c>
      <c r="F40" s="7">
        <v>1.8395999999999999</v>
      </c>
      <c r="G40" s="7"/>
    </row>
    <row r="41" spans="1:7" ht="10.5" x14ac:dyDescent="0.25">
      <c r="A41" s="1">
        <v>37530</v>
      </c>
      <c r="B41" s="50">
        <f t="shared" si="0"/>
        <v>4.1393999999999986E-2</v>
      </c>
      <c r="C41" s="7">
        <v>4.1393999999999984</v>
      </c>
      <c r="D41" s="7"/>
      <c r="E41" s="50">
        <f t="shared" si="1"/>
        <v>2.0888999999999998E-2</v>
      </c>
      <c r="F41" s="7">
        <v>2.0888999999999998</v>
      </c>
      <c r="G41" s="7"/>
    </row>
    <row r="42" spans="1:7" ht="10.5" x14ac:dyDescent="0.25">
      <c r="A42" s="1">
        <v>37561</v>
      </c>
      <c r="B42" s="50">
        <f t="shared" si="0"/>
        <v>4.0607333333333336E-2</v>
      </c>
      <c r="C42" s="7">
        <v>4.0607333333333333</v>
      </c>
      <c r="D42" s="7"/>
      <c r="E42" s="50">
        <f t="shared" si="1"/>
        <v>2.2027999999999999E-2</v>
      </c>
      <c r="F42" s="7">
        <v>2.2027999999999999</v>
      </c>
      <c r="G42" s="7"/>
    </row>
    <row r="43" spans="1:7" ht="10.5" x14ac:dyDescent="0.25">
      <c r="A43" s="1">
        <v>37591</v>
      </c>
      <c r="B43" s="50">
        <f t="shared" si="0"/>
        <v>3.9823333333333336E-2</v>
      </c>
      <c r="C43" s="7">
        <v>3.9823333333333335</v>
      </c>
      <c r="D43" s="7"/>
      <c r="E43" s="50">
        <f t="shared" si="1"/>
        <v>2.2098E-2</v>
      </c>
      <c r="F43" s="7">
        <v>2.2098</v>
      </c>
      <c r="G43" s="7"/>
    </row>
    <row r="44" spans="1:7" ht="10.5" x14ac:dyDescent="0.25">
      <c r="A44" s="1">
        <v>37622</v>
      </c>
      <c r="B44" s="50">
        <f t="shared" si="0"/>
        <v>3.9292999999999995E-2</v>
      </c>
      <c r="C44" s="7">
        <v>3.9292999999999996</v>
      </c>
      <c r="D44" s="7"/>
      <c r="E44" s="50">
        <f t="shared" si="1"/>
        <v>2.1211000000000001E-2</v>
      </c>
      <c r="F44" s="7">
        <v>2.1211000000000002</v>
      </c>
      <c r="G44" s="7"/>
    </row>
    <row r="45" spans="1:7" ht="10.5" x14ac:dyDescent="0.25">
      <c r="A45" s="1">
        <v>37653</v>
      </c>
      <c r="B45" s="50">
        <f t="shared" si="0"/>
        <v>3.9102666666666661E-2</v>
      </c>
      <c r="C45" s="7">
        <v>3.9102666666666663</v>
      </c>
      <c r="D45" s="7"/>
      <c r="E45" s="50">
        <f t="shared" si="1"/>
        <v>1.9819000000000003E-2</v>
      </c>
      <c r="F45" s="7">
        <v>1.9819000000000004</v>
      </c>
      <c r="G45" s="7"/>
    </row>
    <row r="46" spans="1:7" ht="10.5" x14ac:dyDescent="0.25">
      <c r="A46" s="1">
        <v>37681</v>
      </c>
      <c r="B46" s="50">
        <f t="shared" si="0"/>
        <v>3.9040999999999999E-2</v>
      </c>
      <c r="C46" s="7">
        <v>3.9041000000000001</v>
      </c>
      <c r="D46" s="7"/>
      <c r="E46" s="50">
        <f t="shared" si="1"/>
        <v>1.9675999999999999E-2</v>
      </c>
      <c r="F46" s="7">
        <v>1.9676</v>
      </c>
      <c r="G46" s="7"/>
    </row>
    <row r="47" spans="1:7" ht="10.5" x14ac:dyDescent="0.25">
      <c r="A47" s="1">
        <v>37712</v>
      </c>
      <c r="B47" s="50">
        <f t="shared" si="0"/>
        <v>3.8810999999999998E-2</v>
      </c>
      <c r="C47" s="7">
        <v>3.8811</v>
      </c>
      <c r="D47" s="7"/>
      <c r="E47" s="50">
        <f t="shared" si="1"/>
        <v>2.0750999999999999E-2</v>
      </c>
      <c r="F47" s="7">
        <v>2.0750999999999999</v>
      </c>
      <c r="G47" s="7"/>
    </row>
    <row r="48" spans="1:7" ht="10.5" x14ac:dyDescent="0.25">
      <c r="A48" s="1">
        <v>37742</v>
      </c>
      <c r="B48" s="50">
        <f t="shared" si="0"/>
        <v>3.8329000000000002E-2</v>
      </c>
      <c r="C48" s="7">
        <v>3.8329</v>
      </c>
      <c r="D48" s="7"/>
      <c r="E48" s="50">
        <f t="shared" si="1"/>
        <v>2.1991999999999998E-2</v>
      </c>
      <c r="F48" s="7">
        <v>2.1991999999999998</v>
      </c>
      <c r="G48" s="7"/>
    </row>
    <row r="49" spans="1:7" ht="10.5" x14ac:dyDescent="0.25">
      <c r="A49" s="1">
        <v>37773</v>
      </c>
      <c r="B49" s="50">
        <f t="shared" si="0"/>
        <v>3.7828999999999995E-2</v>
      </c>
      <c r="C49" s="7">
        <v>3.7828999999999993</v>
      </c>
      <c r="D49" s="7"/>
      <c r="E49" s="50">
        <f t="shared" si="1"/>
        <v>2.3132000000000007E-2</v>
      </c>
      <c r="F49" s="7">
        <v>2.3132000000000006</v>
      </c>
      <c r="G49" s="7"/>
    </row>
    <row r="50" spans="1:7" ht="10.5" x14ac:dyDescent="0.25">
      <c r="A50" s="1">
        <v>37803</v>
      </c>
      <c r="B50" s="50">
        <f t="shared" si="0"/>
        <v>3.7469999999999996E-2</v>
      </c>
      <c r="C50" s="7">
        <v>3.7469999999999999</v>
      </c>
      <c r="D50" s="7"/>
      <c r="E50" s="50">
        <f t="shared" si="1"/>
        <v>2.3738000000000002E-2</v>
      </c>
      <c r="F50" s="7">
        <v>2.3738000000000001</v>
      </c>
      <c r="G50" s="7"/>
    </row>
    <row r="51" spans="1:7" ht="10.5" x14ac:dyDescent="0.25">
      <c r="A51" s="1">
        <v>37834</v>
      </c>
      <c r="B51" s="50">
        <f t="shared" si="0"/>
        <v>3.7267999999999996E-2</v>
      </c>
      <c r="C51" s="7">
        <v>3.7267999999999994</v>
      </c>
      <c r="D51" s="7"/>
      <c r="E51" s="50">
        <f t="shared" si="1"/>
        <v>2.3727999999999999E-2</v>
      </c>
      <c r="F51" s="7">
        <v>2.3727999999999998</v>
      </c>
      <c r="G51" s="7"/>
    </row>
    <row r="52" spans="1:7" ht="10.5" x14ac:dyDescent="0.25">
      <c r="A52" s="1">
        <v>37865</v>
      </c>
      <c r="B52" s="50">
        <f t="shared" si="0"/>
        <v>3.7325999999999998E-2</v>
      </c>
      <c r="C52" s="7">
        <v>3.7326000000000001</v>
      </c>
      <c r="D52" s="7"/>
      <c r="E52" s="50">
        <f t="shared" si="1"/>
        <v>2.3162000000000002E-2</v>
      </c>
      <c r="F52" s="7">
        <v>2.3162000000000003</v>
      </c>
      <c r="G52" s="7"/>
    </row>
    <row r="53" spans="1:7" ht="10.5" x14ac:dyDescent="0.25">
      <c r="A53" s="1">
        <v>37895</v>
      </c>
      <c r="B53" s="50">
        <f t="shared" si="0"/>
        <v>3.7568000000000004E-2</v>
      </c>
      <c r="C53" s="7">
        <v>3.7568000000000001</v>
      </c>
      <c r="D53" s="7"/>
      <c r="E53" s="50">
        <f t="shared" si="1"/>
        <v>2.2572000000000005E-2</v>
      </c>
      <c r="F53" s="7">
        <v>2.2572000000000005</v>
      </c>
      <c r="G53" s="7"/>
    </row>
    <row r="54" spans="1:7" ht="10.5" x14ac:dyDescent="0.25">
      <c r="A54" s="1">
        <v>37926</v>
      </c>
      <c r="B54" s="50">
        <f t="shared" si="0"/>
        <v>3.7906000000000002E-2</v>
      </c>
      <c r="C54" s="7">
        <v>3.7906</v>
      </c>
      <c r="D54" s="7"/>
      <c r="E54" s="50">
        <f t="shared" si="1"/>
        <v>2.2350000000000002E-2</v>
      </c>
      <c r="F54" s="7">
        <v>2.2350000000000003</v>
      </c>
      <c r="G54" s="7"/>
    </row>
    <row r="55" spans="1:7" ht="10.5" x14ac:dyDescent="0.25">
      <c r="A55" s="1">
        <v>37956</v>
      </c>
      <c r="B55" s="50">
        <f t="shared" si="0"/>
        <v>3.8027000000000005E-2</v>
      </c>
      <c r="C55" s="7">
        <v>3.8027000000000002</v>
      </c>
      <c r="D55" s="7"/>
      <c r="E55" s="50">
        <f t="shared" si="1"/>
        <v>2.2599000000000001E-2</v>
      </c>
      <c r="F55" s="7">
        <v>2.2599</v>
      </c>
      <c r="G55" s="7"/>
    </row>
    <row r="56" spans="1:7" ht="10.5" x14ac:dyDescent="0.25">
      <c r="A56" s="1">
        <v>37987</v>
      </c>
      <c r="B56" s="50">
        <f t="shared" si="0"/>
        <v>3.7751E-2</v>
      </c>
      <c r="C56" s="7">
        <v>3.7751000000000001</v>
      </c>
      <c r="D56" s="7"/>
      <c r="E56" s="50">
        <f t="shared" si="1"/>
        <v>2.3294000000000002E-2</v>
      </c>
      <c r="F56" s="7">
        <v>2.3294000000000001</v>
      </c>
      <c r="G56" s="7"/>
    </row>
    <row r="57" spans="1:7" ht="10.5" x14ac:dyDescent="0.25">
      <c r="A57" s="1">
        <v>38018</v>
      </c>
      <c r="B57" s="50">
        <f t="shared" si="0"/>
        <v>3.7118999999999992E-2</v>
      </c>
      <c r="C57" s="7">
        <v>3.7118999999999995</v>
      </c>
      <c r="D57" s="7"/>
      <c r="E57" s="50">
        <f t="shared" si="1"/>
        <v>2.4210000000000002E-2</v>
      </c>
      <c r="F57" s="7">
        <v>2.4210000000000003</v>
      </c>
      <c r="G57" s="7"/>
    </row>
    <row r="58" spans="1:7" ht="10.5" x14ac:dyDescent="0.25">
      <c r="A58" s="1">
        <v>38047</v>
      </c>
      <c r="B58" s="50">
        <f t="shared" si="0"/>
        <v>3.6308999999999994E-2</v>
      </c>
      <c r="C58" s="7">
        <v>3.6308999999999996</v>
      </c>
      <c r="D58" s="7"/>
      <c r="E58" s="50">
        <f t="shared" si="1"/>
        <v>2.5174999999999999E-2</v>
      </c>
      <c r="F58" s="7">
        <v>2.5175000000000001</v>
      </c>
      <c r="G58" s="7"/>
    </row>
    <row r="59" spans="1:7" ht="10.5" x14ac:dyDescent="0.25">
      <c r="A59" s="1">
        <v>38078</v>
      </c>
      <c r="B59" s="50">
        <f t="shared" si="0"/>
        <v>3.5733000000000008E-2</v>
      </c>
      <c r="C59" s="7">
        <v>3.5733000000000006</v>
      </c>
      <c r="D59" s="7"/>
      <c r="E59" s="50">
        <f t="shared" si="1"/>
        <v>2.5901999999999998E-2</v>
      </c>
      <c r="F59" s="7">
        <v>2.5901999999999998</v>
      </c>
      <c r="G59" s="7"/>
    </row>
    <row r="60" spans="1:7" ht="10.5" x14ac:dyDescent="0.25">
      <c r="A60" s="1">
        <v>38108</v>
      </c>
      <c r="B60" s="50">
        <f t="shared" si="0"/>
        <v>3.5457000000000002E-2</v>
      </c>
      <c r="C60" s="7">
        <v>3.5457000000000001</v>
      </c>
      <c r="D60" s="7"/>
      <c r="E60" s="50">
        <f t="shared" si="1"/>
        <v>2.6225000000000002E-2</v>
      </c>
      <c r="F60" s="7">
        <v>2.6225000000000001</v>
      </c>
      <c r="G60" s="7"/>
    </row>
    <row r="61" spans="1:7" ht="10.5" x14ac:dyDescent="0.25">
      <c r="A61" s="1">
        <v>38139</v>
      </c>
      <c r="B61" s="50">
        <f t="shared" si="0"/>
        <v>3.5210999999999999E-2</v>
      </c>
      <c r="C61" s="7">
        <v>3.5210999999999997</v>
      </c>
      <c r="D61" s="7"/>
      <c r="E61" s="50">
        <f t="shared" si="1"/>
        <v>2.6123000000000004E-2</v>
      </c>
      <c r="F61" s="7">
        <v>2.6123000000000003</v>
      </c>
      <c r="G61" s="7"/>
    </row>
    <row r="62" spans="1:7" ht="10.5" x14ac:dyDescent="0.25">
      <c r="A62" s="1">
        <v>38169</v>
      </c>
      <c r="B62" s="50">
        <f t="shared" si="0"/>
        <v>3.4879E-2</v>
      </c>
      <c r="C62" s="7">
        <v>3.4878999999999998</v>
      </c>
      <c r="D62" s="7"/>
      <c r="E62" s="50">
        <f t="shared" si="1"/>
        <v>2.5604000000000002E-2</v>
      </c>
      <c r="F62" s="7">
        <v>2.5604</v>
      </c>
      <c r="G62" s="7"/>
    </row>
    <row r="63" spans="1:7" ht="10.5" x14ac:dyDescent="0.25">
      <c r="A63" s="1">
        <v>38200</v>
      </c>
      <c r="B63" s="50">
        <f t="shared" si="0"/>
        <v>3.4583207520687741E-2</v>
      </c>
      <c r="C63" s="7">
        <v>3.458320752068774</v>
      </c>
      <c r="D63" s="7"/>
      <c r="E63" s="50">
        <f t="shared" si="1"/>
        <v>2.4670660378841466E-2</v>
      </c>
      <c r="F63" s="7">
        <v>2.4670660378841465</v>
      </c>
      <c r="G63" s="7"/>
    </row>
    <row r="64" spans="1:7" ht="10.5" x14ac:dyDescent="0.25">
      <c r="A64" s="1">
        <v>38231</v>
      </c>
      <c r="B64" s="50">
        <f t="shared" si="0"/>
        <v>3.4372042662066143E-2</v>
      </c>
      <c r="C64" s="7">
        <v>3.437204266206614</v>
      </c>
      <c r="D64" s="7"/>
      <c r="E64" s="50">
        <f t="shared" si="1"/>
        <v>2.3246815295134792E-2</v>
      </c>
      <c r="F64" s="7">
        <v>2.3246815295134793</v>
      </c>
      <c r="G64" s="7"/>
    </row>
    <row r="65" spans="1:7" ht="10.5" x14ac:dyDescent="0.25">
      <c r="A65" s="1">
        <v>38261</v>
      </c>
      <c r="B65" s="50">
        <f t="shared" si="0"/>
        <v>3.4118999999999997E-2</v>
      </c>
      <c r="C65" s="7">
        <v>3.4118999999999997</v>
      </c>
      <c r="D65" s="7"/>
      <c r="E65" s="50">
        <f t="shared" si="1"/>
        <v>2.1645999999999995E-2</v>
      </c>
      <c r="F65" s="7">
        <v>2.1645999999999996</v>
      </c>
      <c r="G65" s="7"/>
    </row>
    <row r="66" spans="1:7" ht="10.5" x14ac:dyDescent="0.25">
      <c r="A66" s="1">
        <v>38292</v>
      </c>
      <c r="B66" s="50">
        <f t="shared" si="0"/>
        <v>3.3527846184632039E-2</v>
      </c>
      <c r="C66" s="7">
        <v>3.352784618463204</v>
      </c>
      <c r="D66" s="7"/>
      <c r="E66" s="50">
        <f t="shared" si="1"/>
        <v>2.0164257564652024E-2</v>
      </c>
      <c r="F66" s="7">
        <v>2.0164257564652024</v>
      </c>
      <c r="G66" s="7"/>
    </row>
    <row r="67" spans="1:7" ht="10.5" x14ac:dyDescent="0.25">
      <c r="A67" s="1">
        <v>38322</v>
      </c>
      <c r="B67" s="50">
        <f t="shared" si="0"/>
        <v>3.2317395805826037E-2</v>
      </c>
      <c r="C67" s="7">
        <v>3.2317395805826039</v>
      </c>
      <c r="D67" s="7"/>
      <c r="E67" s="50">
        <f t="shared" si="1"/>
        <v>1.9372628715760908E-2</v>
      </c>
      <c r="F67" s="7">
        <v>1.9372628715760907</v>
      </c>
      <c r="G67" s="7"/>
    </row>
    <row r="68" spans="1:7" ht="10.5" x14ac:dyDescent="0.25">
      <c r="A68" s="1">
        <v>38353</v>
      </c>
      <c r="B68" s="50">
        <f t="shared" si="0"/>
        <v>3.0570987818974795E-2</v>
      </c>
      <c r="C68" s="7">
        <v>3.0570987818974795</v>
      </c>
      <c r="D68" s="7"/>
      <c r="E68" s="50">
        <f t="shared" si="1"/>
        <v>1.9472419385032781E-2</v>
      </c>
      <c r="F68" s="7">
        <v>1.947241938503278</v>
      </c>
      <c r="G68" s="7"/>
    </row>
    <row r="69" spans="1:7" ht="10.5" x14ac:dyDescent="0.25">
      <c r="A69" s="1">
        <v>38384</v>
      </c>
      <c r="B69" s="50">
        <f t="shared" ref="B69:B106" si="2">C69/100</f>
        <v>2.8510057972979203E-2</v>
      </c>
      <c r="C69" s="7">
        <v>2.8510057972979204</v>
      </c>
      <c r="D69" s="7"/>
      <c r="E69" s="50">
        <f t="shared" si="1"/>
        <v>2.0284078492505839E-2</v>
      </c>
      <c r="F69" s="7">
        <v>2.0284078492505837</v>
      </c>
      <c r="G69" s="7"/>
    </row>
    <row r="70" spans="1:7" ht="10.5" x14ac:dyDescent="0.25">
      <c r="A70" s="1">
        <v>38412</v>
      </c>
      <c r="B70" s="50">
        <f t="shared" si="2"/>
        <v>2.652334398218768E-2</v>
      </c>
      <c r="C70" s="7">
        <v>2.6523343982187679</v>
      </c>
      <c r="D70" s="7"/>
      <c r="E70" s="50">
        <f t="shared" si="1"/>
        <v>2.1677539229048571E-2</v>
      </c>
      <c r="F70" s="7">
        <v>2.1677539229048572</v>
      </c>
      <c r="G70" s="7"/>
    </row>
    <row r="71" spans="1:7" ht="10.5" x14ac:dyDescent="0.25">
      <c r="A71" s="1">
        <v>38443</v>
      </c>
      <c r="B71" s="50">
        <f t="shared" si="2"/>
        <v>2.4953656233943446E-2</v>
      </c>
      <c r="C71" s="7">
        <v>2.4953656233943446</v>
      </c>
      <c r="D71" s="7"/>
      <c r="E71" s="50">
        <f t="shared" si="1"/>
        <v>2.3259668118281313E-2</v>
      </c>
      <c r="F71" s="7">
        <v>2.3259668118281311</v>
      </c>
      <c r="G71" s="7"/>
    </row>
    <row r="72" spans="1:7" ht="10.5" x14ac:dyDescent="0.25">
      <c r="A72" s="1">
        <v>38473</v>
      </c>
      <c r="B72" s="50">
        <f t="shared" si="2"/>
        <v>2.400755654056292E-2</v>
      </c>
      <c r="C72" s="7">
        <v>2.400755654056292</v>
      </c>
      <c r="D72" s="7"/>
      <c r="E72" s="50">
        <f t="shared" si="1"/>
        <v>2.461665368246202E-2</v>
      </c>
      <c r="F72" s="7">
        <v>2.461665368246202</v>
      </c>
      <c r="G72" s="7"/>
    </row>
    <row r="73" spans="1:7" ht="10.5" x14ac:dyDescent="0.25">
      <c r="A73" s="1">
        <v>38504</v>
      </c>
      <c r="B73" s="50">
        <f t="shared" si="2"/>
        <v>2.3737265871883226E-2</v>
      </c>
      <c r="C73" s="7">
        <v>2.3737265871883224</v>
      </c>
      <c r="D73" s="7"/>
      <c r="E73" s="50">
        <f t="shared" si="1"/>
        <v>2.5543198284986329E-2</v>
      </c>
      <c r="F73" s="7">
        <v>2.5543198284986328</v>
      </c>
      <c r="G73" s="7"/>
    </row>
    <row r="74" spans="1:7" ht="10.5" x14ac:dyDescent="0.25">
      <c r="A74" s="1">
        <v>38534</v>
      </c>
      <c r="B74" s="50">
        <f t="shared" si="2"/>
        <v>2.3668033327677036E-2</v>
      </c>
      <c r="C74" s="7">
        <v>2.3668033327677036</v>
      </c>
      <c r="D74" s="7"/>
      <c r="E74" s="50">
        <f t="shared" si="1"/>
        <v>2.5901938119941327E-2</v>
      </c>
      <c r="F74" s="7">
        <v>2.5901938119941326</v>
      </c>
      <c r="G74" s="7"/>
    </row>
    <row r="75" spans="1:7" ht="10.5" x14ac:dyDescent="0.25">
      <c r="A75" s="1">
        <v>38565</v>
      </c>
      <c r="B75" s="50">
        <f t="shared" si="2"/>
        <v>2.3308249460559899E-2</v>
      </c>
      <c r="C75" s="7">
        <v>2.3308249460559898</v>
      </c>
      <c r="D75" s="7"/>
      <c r="E75" s="50">
        <f t="shared" si="1"/>
        <v>2.5917770021542875E-2</v>
      </c>
      <c r="F75" s="7">
        <v>2.5917770021542874</v>
      </c>
      <c r="G75" s="7"/>
    </row>
    <row r="76" spans="1:7" ht="10.5" x14ac:dyDescent="0.25">
      <c r="A76" s="1">
        <v>38596</v>
      </c>
      <c r="B76" s="50">
        <f t="shared" si="2"/>
        <v>2.2621167499447422E-2</v>
      </c>
      <c r="C76" s="7">
        <v>2.2621167499447421</v>
      </c>
      <c r="D76" s="7"/>
      <c r="E76" s="50">
        <f t="shared" si="1"/>
        <v>2.5776506091030427E-2</v>
      </c>
      <c r="F76" s="7">
        <v>2.5776506091030429</v>
      </c>
      <c r="G76" s="7"/>
    </row>
    <row r="77" spans="1:7" ht="10.5" x14ac:dyDescent="0.25">
      <c r="A77" s="1">
        <v>38626</v>
      </c>
      <c r="B77" s="50">
        <f t="shared" si="2"/>
        <v>2.1780314655000906E-2</v>
      </c>
      <c r="C77" s="7">
        <v>2.1780314655000907</v>
      </c>
      <c r="D77" s="7"/>
      <c r="E77" s="50">
        <f t="shared" si="1"/>
        <v>2.5572023262575218E-2</v>
      </c>
      <c r="F77" s="7">
        <v>2.5572023262575216</v>
      </c>
      <c r="G77" s="7"/>
    </row>
    <row r="78" spans="1:7" ht="10.5" x14ac:dyDescent="0.25">
      <c r="A78" s="1">
        <v>38657</v>
      </c>
      <c r="B78" s="50">
        <f t="shared" si="2"/>
        <v>2.0938122617337122E-2</v>
      </c>
      <c r="C78" s="7">
        <v>2.0938122617337123</v>
      </c>
      <c r="D78" s="7"/>
      <c r="E78" s="50">
        <f t="shared" si="1"/>
        <v>2.5275542489659152E-2</v>
      </c>
      <c r="F78" s="7">
        <v>2.5275542489659153</v>
      </c>
      <c r="G78" s="7"/>
    </row>
    <row r="79" spans="1:7" ht="10.5" x14ac:dyDescent="0.25">
      <c r="A79" s="1">
        <v>38687</v>
      </c>
      <c r="B79" s="50">
        <f t="shared" si="2"/>
        <v>2.0115197136628144E-2</v>
      </c>
      <c r="C79" s="7">
        <v>2.0115197136628145</v>
      </c>
      <c r="D79" s="7"/>
      <c r="E79" s="50">
        <f t="shared" si="1"/>
        <v>2.4953047792389257E-2</v>
      </c>
      <c r="F79" s="7">
        <v>2.4953047792389258</v>
      </c>
      <c r="G79" s="7"/>
    </row>
    <row r="80" spans="1:7" ht="10.5" x14ac:dyDescent="0.25">
      <c r="A80" s="1">
        <v>38718</v>
      </c>
      <c r="B80" s="50">
        <f t="shared" si="2"/>
        <v>1.9288610043398203E-2</v>
      </c>
      <c r="C80" s="7">
        <v>1.9288610043398202</v>
      </c>
      <c r="D80" s="7"/>
      <c r="E80" s="50">
        <f t="shared" si="1"/>
        <v>2.453971512536993E-2</v>
      </c>
      <c r="F80" s="7">
        <v>2.453971512536993</v>
      </c>
      <c r="G80" s="7"/>
    </row>
    <row r="81" spans="1:7" ht="10.5" x14ac:dyDescent="0.25">
      <c r="A81" s="1">
        <v>38749</v>
      </c>
      <c r="B81" s="50">
        <f t="shared" si="2"/>
        <v>1.8478031225776115E-2</v>
      </c>
      <c r="C81" s="7">
        <v>1.8478031225776115</v>
      </c>
      <c r="D81" s="7"/>
      <c r="E81" s="50">
        <f t="shared" si="1"/>
        <v>2.4063213892309837E-2</v>
      </c>
      <c r="F81" s="7">
        <v>2.4063213892309836</v>
      </c>
      <c r="G81" s="7"/>
    </row>
    <row r="82" spans="1:7" ht="10.5" x14ac:dyDescent="0.25">
      <c r="A82" s="1">
        <v>38777</v>
      </c>
      <c r="B82" s="50">
        <f t="shared" si="2"/>
        <v>1.7800373411169596E-2</v>
      </c>
      <c r="C82" s="7">
        <v>1.7800373411169597</v>
      </c>
      <c r="D82" s="7"/>
      <c r="E82" s="50">
        <f t="shared" si="1"/>
        <v>2.3883954704725291E-2</v>
      </c>
      <c r="F82" s="7">
        <v>2.388395470472529</v>
      </c>
      <c r="G82" s="7"/>
    </row>
    <row r="83" spans="1:7" ht="10.5" x14ac:dyDescent="0.25">
      <c r="A83" s="1">
        <v>38808</v>
      </c>
      <c r="B83" s="50">
        <f t="shared" si="2"/>
        <v>1.7313635224179069E-2</v>
      </c>
      <c r="C83" s="7">
        <v>1.7313635224179069</v>
      </c>
      <c r="D83" s="7"/>
      <c r="E83" s="50">
        <f t="shared" si="1"/>
        <v>2.4118278921997246E-2</v>
      </c>
      <c r="F83" s="7">
        <v>2.4118278921997245</v>
      </c>
      <c r="G83" s="7"/>
    </row>
    <row r="84" spans="1:7" ht="10.5" x14ac:dyDescent="0.25">
      <c r="A84" s="1">
        <v>38838</v>
      </c>
      <c r="B84" s="50">
        <f t="shared" si="2"/>
        <v>1.6998785551950012E-2</v>
      </c>
      <c r="C84" s="7">
        <v>1.6998785551950011</v>
      </c>
      <c r="D84" s="7"/>
      <c r="E84" s="50">
        <f t="shared" si="1"/>
        <v>2.4499447252136083E-2</v>
      </c>
      <c r="F84" s="7">
        <v>2.4499447252136082</v>
      </c>
      <c r="G84" s="7"/>
    </row>
    <row r="85" spans="1:7" ht="10.5" x14ac:dyDescent="0.25">
      <c r="A85" s="1">
        <v>38869</v>
      </c>
      <c r="B85" s="50">
        <f t="shared" si="2"/>
        <v>1.6640238081094102E-2</v>
      </c>
      <c r="C85" s="7">
        <v>1.6640238081094103</v>
      </c>
      <c r="D85" s="7"/>
      <c r="E85" s="50">
        <f t="shared" si="1"/>
        <v>2.4676917017882341E-2</v>
      </c>
      <c r="F85" s="7">
        <v>2.467691701788234</v>
      </c>
      <c r="G85" s="7"/>
    </row>
    <row r="86" spans="1:7" ht="10.5" x14ac:dyDescent="0.25">
      <c r="A86" s="1">
        <v>38899</v>
      </c>
      <c r="B86" s="50">
        <f t="shared" si="2"/>
        <v>1.6261063844784131E-2</v>
      </c>
      <c r="C86" s="7">
        <v>1.6261063844784129</v>
      </c>
      <c r="D86" s="7"/>
      <c r="E86" s="50">
        <f t="shared" si="1"/>
        <v>2.516672290070765E-2</v>
      </c>
      <c r="F86" s="7">
        <v>2.516672290070765</v>
      </c>
      <c r="G86" s="7"/>
    </row>
    <row r="87" spans="1:7" ht="10.5" x14ac:dyDescent="0.25">
      <c r="A87" s="1">
        <v>38930</v>
      </c>
      <c r="B87" s="50">
        <f t="shared" si="2"/>
        <v>1.5919347129467694E-2</v>
      </c>
      <c r="C87" s="7">
        <v>1.5919347129467694</v>
      </c>
      <c r="D87" s="7"/>
      <c r="E87" s="50">
        <f t="shared" si="1"/>
        <v>2.6394072690437718E-2</v>
      </c>
      <c r="F87" s="7">
        <v>2.639407269043772</v>
      </c>
      <c r="G87" s="7"/>
    </row>
    <row r="88" spans="1:7" ht="10.5" x14ac:dyDescent="0.25">
      <c r="A88" s="1">
        <v>38961</v>
      </c>
      <c r="B88" s="50">
        <f t="shared" si="2"/>
        <v>1.5595165988062027E-2</v>
      </c>
      <c r="C88" s="7">
        <v>1.5595165988062027</v>
      </c>
      <c r="D88" s="7"/>
      <c r="E88" s="50">
        <f t="shared" si="1"/>
        <v>2.8089153446806674E-2</v>
      </c>
      <c r="F88" s="7">
        <v>2.8089153446806674</v>
      </c>
      <c r="G88" s="7"/>
    </row>
    <row r="89" spans="1:7" ht="10.5" x14ac:dyDescent="0.25">
      <c r="A89" s="1">
        <v>38991</v>
      </c>
      <c r="B89" s="50">
        <f t="shared" si="2"/>
        <v>1.5133932544825555E-2</v>
      </c>
      <c r="C89" s="7">
        <v>1.5133932544825555</v>
      </c>
      <c r="D89" s="7"/>
      <c r="E89" s="50">
        <f t="shared" si="1"/>
        <v>2.956579907659183E-2</v>
      </c>
      <c r="F89" s="7">
        <v>2.956579907659183</v>
      </c>
      <c r="G89" s="7"/>
    </row>
    <row r="90" spans="1:7" ht="10.5" x14ac:dyDescent="0.25">
      <c r="A90" s="1">
        <v>39022</v>
      </c>
      <c r="B90" s="50">
        <f t="shared" si="2"/>
        <v>1.4512335753577315E-2</v>
      </c>
      <c r="C90" s="7">
        <v>1.4512335753577315</v>
      </c>
      <c r="D90" s="7"/>
      <c r="E90" s="50">
        <f t="shared" si="1"/>
        <v>3.0335283803395251E-2</v>
      </c>
      <c r="F90" s="7">
        <v>3.0335283803395252</v>
      </c>
      <c r="G90" s="7"/>
    </row>
    <row r="91" spans="1:7" ht="10.5" x14ac:dyDescent="0.25">
      <c r="A91" s="1">
        <v>39052</v>
      </c>
      <c r="B91" s="50">
        <f t="shared" si="2"/>
        <v>1.3829308242436878E-2</v>
      </c>
      <c r="C91" s="7">
        <v>1.3829308242436877</v>
      </c>
      <c r="D91" s="13"/>
      <c r="E91" s="50">
        <f t="shared" si="1"/>
        <v>3.0133529502673503E-2</v>
      </c>
      <c r="F91" s="7">
        <v>3.0133529502673504</v>
      </c>
      <c r="G91" s="13"/>
    </row>
    <row r="92" spans="1:7" ht="10.5" x14ac:dyDescent="0.25">
      <c r="A92" s="1">
        <v>39083</v>
      </c>
      <c r="B92" s="50">
        <f t="shared" si="2"/>
        <v>1.319967840307556E-2</v>
      </c>
      <c r="C92" s="7">
        <v>1.3199678403075561</v>
      </c>
      <c r="D92" s="13"/>
      <c r="E92" s="50">
        <f t="shared" si="1"/>
        <v>2.8942374157161912E-2</v>
      </c>
      <c r="F92" s="7">
        <v>2.8942374157161912</v>
      </c>
      <c r="G92" s="13"/>
    </row>
    <row r="93" spans="1:7" ht="10.5" x14ac:dyDescent="0.25">
      <c r="A93" s="1">
        <v>39114</v>
      </c>
      <c r="B93" s="50">
        <f t="shared" si="2"/>
        <v>1.2819603416210711E-2</v>
      </c>
      <c r="C93" s="7">
        <v>1.281960341621071</v>
      </c>
      <c r="D93" s="13"/>
      <c r="E93" s="50">
        <f t="shared" si="1"/>
        <v>2.7090214421008892E-2</v>
      </c>
      <c r="F93" s="7">
        <v>2.7090214421008891</v>
      </c>
      <c r="G93" s="13"/>
    </row>
    <row r="94" spans="1:7" ht="10.5" x14ac:dyDescent="0.25">
      <c r="A94" s="1">
        <v>39142</v>
      </c>
      <c r="B94" s="50">
        <f t="shared" si="2"/>
        <v>1.2866341861964906E-2</v>
      </c>
      <c r="C94" s="7">
        <v>1.2866341861964905</v>
      </c>
      <c r="D94" s="13"/>
      <c r="E94" s="50">
        <f t="shared" si="1"/>
        <v>2.5194784318326065E-2</v>
      </c>
      <c r="F94" s="7">
        <v>2.5194784318326064</v>
      </c>
      <c r="G94" s="13"/>
    </row>
    <row r="95" spans="1:7" ht="10.5" x14ac:dyDescent="0.25">
      <c r="A95" s="1">
        <v>39173</v>
      </c>
      <c r="B95" s="50">
        <f t="shared" si="2"/>
        <v>1.3178222960247945E-2</v>
      </c>
      <c r="C95" s="7">
        <v>1.3178222960247945</v>
      </c>
      <c r="D95" s="13"/>
      <c r="E95" s="50">
        <f t="shared" si="1"/>
        <v>2.4044648243773347E-2</v>
      </c>
      <c r="F95" s="7">
        <v>2.4044648243773348</v>
      </c>
      <c r="G95" s="13"/>
    </row>
    <row r="96" spans="1:7" ht="10.5" x14ac:dyDescent="0.25">
      <c r="A96" s="1">
        <v>39203</v>
      </c>
      <c r="B96" s="50">
        <f t="shared" si="2"/>
        <v>1.3688434251710815E-2</v>
      </c>
      <c r="C96" s="7">
        <v>1.3688434251710815</v>
      </c>
      <c r="D96" s="13"/>
      <c r="E96" s="50">
        <f t="shared" si="1"/>
        <v>2.4036108312705116E-2</v>
      </c>
      <c r="F96" s="7">
        <v>2.4036108312705116</v>
      </c>
      <c r="G96" s="13"/>
    </row>
    <row r="97" spans="1:7" ht="10.5" x14ac:dyDescent="0.25">
      <c r="A97" s="1">
        <v>39234</v>
      </c>
      <c r="B97" s="50">
        <f t="shared" si="2"/>
        <v>1.4162818334149469E-2</v>
      </c>
      <c r="C97" s="7">
        <v>1.416281833414947</v>
      </c>
      <c r="D97" s="13"/>
      <c r="E97" s="50">
        <f t="shared" si="1"/>
        <v>2.4638474842122216E-2</v>
      </c>
      <c r="F97" s="7">
        <v>2.4638474842122218</v>
      </c>
      <c r="G97" s="13"/>
    </row>
    <row r="98" spans="1:7" ht="10.5" x14ac:dyDescent="0.25">
      <c r="A98" s="1">
        <v>39264</v>
      </c>
      <c r="B98" s="50">
        <f t="shared" si="2"/>
        <v>1.4381653826692764E-2</v>
      </c>
      <c r="C98" s="7">
        <v>1.4381653826692764</v>
      </c>
      <c r="D98" s="13"/>
      <c r="E98" s="50">
        <f t="shared" si="1"/>
        <v>2.4923037193382437E-2</v>
      </c>
      <c r="F98" s="7">
        <v>2.4923037193382438</v>
      </c>
      <c r="G98" s="13"/>
    </row>
    <row r="99" spans="1:7" ht="10.5" x14ac:dyDescent="0.25">
      <c r="A99" s="1">
        <v>39295</v>
      </c>
      <c r="B99" s="50">
        <f t="shared" si="2"/>
        <v>1.4381553452320521E-2</v>
      </c>
      <c r="C99" s="7">
        <v>1.4381553452320521</v>
      </c>
      <c r="D99" s="13"/>
      <c r="E99" s="50">
        <f t="shared" si="1"/>
        <v>2.4383714932243575E-2</v>
      </c>
      <c r="F99" s="7">
        <v>2.4383714932243574</v>
      </c>
      <c r="G99" s="13"/>
    </row>
    <row r="100" spans="1:7" ht="10.5" x14ac:dyDescent="0.25">
      <c r="A100" s="1">
        <v>39326</v>
      </c>
      <c r="B100" s="50">
        <f t="shared" si="2"/>
        <v>1.4368651746363785E-2</v>
      </c>
      <c r="C100" s="7">
        <v>1.4368651746363785</v>
      </c>
      <c r="D100" s="13"/>
      <c r="E100" s="50">
        <f t="shared" si="1"/>
        <v>2.3312673744667733E-2</v>
      </c>
      <c r="F100" s="7">
        <v>2.3312673744667731</v>
      </c>
      <c r="G100" s="13"/>
    </row>
    <row r="101" spans="1:7" ht="10.5" x14ac:dyDescent="0.25">
      <c r="A101" s="1">
        <v>39356</v>
      </c>
      <c r="B101" s="50">
        <f t="shared" si="2"/>
        <v>1.4265075810386316E-2</v>
      </c>
      <c r="C101" s="7">
        <v>1.4265075810386316</v>
      </c>
      <c r="D101" s="13"/>
      <c r="E101" s="50">
        <f t="shared" si="1"/>
        <v>2.2187908950078241E-2</v>
      </c>
      <c r="F101" s="7">
        <v>2.2187908950078241</v>
      </c>
      <c r="G101" s="13"/>
    </row>
    <row r="102" spans="1:7" ht="10.5" x14ac:dyDescent="0.25">
      <c r="A102" s="1">
        <v>39387</v>
      </c>
      <c r="B102" s="50">
        <f t="shared" si="2"/>
        <v>1.3923601399670107E-2</v>
      </c>
      <c r="C102" s="7">
        <v>1.3923601399670107</v>
      </c>
      <c r="D102" s="13"/>
      <c r="E102" s="50">
        <f t="shared" si="1"/>
        <v>2.1255687069227869E-2</v>
      </c>
      <c r="F102" s="7">
        <v>2.1255687069227869</v>
      </c>
      <c r="G102" s="13"/>
    </row>
    <row r="103" spans="1:7" ht="10.5" x14ac:dyDescent="0.25">
      <c r="A103" s="1">
        <v>39417</v>
      </c>
      <c r="B103" s="50">
        <f t="shared" si="2"/>
        <v>1.325115326774187E-2</v>
      </c>
      <c r="C103" s="7">
        <v>1.3251153267741871</v>
      </c>
      <c r="D103" s="13"/>
      <c r="E103" s="50">
        <f t="shared" si="1"/>
        <v>2.0632133268345943E-2</v>
      </c>
      <c r="F103" s="7">
        <v>2.0632133268345942</v>
      </c>
      <c r="G103" s="13"/>
    </row>
    <row r="104" spans="1:7" ht="10.5" x14ac:dyDescent="0.25">
      <c r="A104" s="1">
        <v>39448</v>
      </c>
      <c r="B104" s="50">
        <f t="shared" si="2"/>
        <v>1.2255163837187026E-2</v>
      </c>
      <c r="C104" s="7">
        <v>1.2255163837187026</v>
      </c>
      <c r="D104" s="13"/>
      <c r="E104" s="50">
        <f t="shared" ref="E104:E106" si="3">F104/100</f>
        <v>2.0560645708465723E-2</v>
      </c>
      <c r="F104" s="7">
        <v>2.0560645708465723</v>
      </c>
      <c r="G104" s="13"/>
    </row>
    <row r="105" spans="1:7" ht="10.5" x14ac:dyDescent="0.25">
      <c r="A105" s="1">
        <v>39479</v>
      </c>
      <c r="B105" s="50">
        <f t="shared" si="2"/>
        <v>1.1098329009229781E-2</v>
      </c>
      <c r="C105" s="7">
        <v>1.1098329009229781</v>
      </c>
      <c r="D105" s="13"/>
      <c r="E105" s="50">
        <f t="shared" si="3"/>
        <v>2.0954289946653583E-2</v>
      </c>
      <c r="F105" s="7">
        <v>2.0954289946653581</v>
      </c>
      <c r="G105" s="13"/>
    </row>
    <row r="106" spans="1:7" ht="10.5" x14ac:dyDescent="0.25">
      <c r="A106" s="1">
        <v>39508</v>
      </c>
      <c r="B106" s="50">
        <f t="shared" si="2"/>
        <v>1.0173831614908034E-2</v>
      </c>
      <c r="C106" s="7">
        <v>1.0173831614908033</v>
      </c>
      <c r="D106" s="13"/>
      <c r="E106" s="50">
        <f t="shared" si="3"/>
        <v>2.1527518726856279E-2</v>
      </c>
      <c r="F106" s="7">
        <v>2.1527518726856281</v>
      </c>
      <c r="G106" s="13"/>
    </row>
    <row r="107" spans="1:7" ht="10.5" x14ac:dyDescent="0.25">
      <c r="A107" s="1">
        <v>39539</v>
      </c>
      <c r="B107" s="50">
        <f>C107/100</f>
        <v>9.8446395228243225E-3</v>
      </c>
      <c r="C107" s="7">
        <v>0.98446395228243233</v>
      </c>
      <c r="D107" s="13"/>
      <c r="E107" s="50">
        <f>F107/100</f>
        <v>2.2066394016160128E-2</v>
      </c>
      <c r="F107" s="7">
        <v>2.2066394016160129</v>
      </c>
      <c r="G107" s="13"/>
    </row>
    <row r="108" spans="1:7" ht="10.5" x14ac:dyDescent="0.25">
      <c r="A108" s="1">
        <v>39569</v>
      </c>
      <c r="B108" s="50">
        <f>C108/100</f>
        <v>1.0172092249332269E-2</v>
      </c>
      <c r="C108" s="7">
        <v>1.017209224933227</v>
      </c>
      <c r="D108" s="13"/>
      <c r="E108" s="50">
        <f>F108/100</f>
        <v>2.2208654085665174E-2</v>
      </c>
      <c r="F108" s="7">
        <v>2.2208654085665174</v>
      </c>
      <c r="G108" s="13"/>
    </row>
    <row r="109" spans="1:7" ht="10.5" x14ac:dyDescent="0.25">
      <c r="A109" s="1">
        <v>39600</v>
      </c>
      <c r="B109" s="50">
        <f>C109/100</f>
        <v>1.0873395208658527E-2</v>
      </c>
      <c r="C109" s="7">
        <v>1.0873395208658527</v>
      </c>
      <c r="D109" s="13"/>
      <c r="E109" s="50">
        <f>F109/100</f>
        <v>2.1807543715826511E-2</v>
      </c>
      <c r="F109" s="7">
        <v>2.1807543715826512</v>
      </c>
      <c r="G109" s="13"/>
    </row>
    <row r="110" spans="1:7" ht="10.5" x14ac:dyDescent="0.25">
      <c r="A110" s="1">
        <v>39630</v>
      </c>
      <c r="B110" s="50">
        <f>C110/100</f>
        <v>1.1609944501750669E-2</v>
      </c>
      <c r="C110" s="7">
        <v>1.1609944501750669</v>
      </c>
      <c r="D110" s="13"/>
      <c r="E110" s="50">
        <f>F110/100</f>
        <v>2.0853003041381143E-2</v>
      </c>
      <c r="F110" s="7">
        <v>2.0853003041381144</v>
      </c>
      <c r="G110" s="13"/>
    </row>
    <row r="111" spans="1:7" ht="10.5" x14ac:dyDescent="0.25">
      <c r="A111" s="1">
        <v>39661</v>
      </c>
      <c r="B111" s="50">
        <f>C111/100</f>
        <v>1.1990178220645535E-2</v>
      </c>
      <c r="C111" s="7">
        <v>1.1990178220645535</v>
      </c>
      <c r="D111" s="13"/>
      <c r="E111" s="50">
        <f>F111/100</f>
        <v>1.9746512015382679E-2</v>
      </c>
      <c r="F111" s="7">
        <v>1.9746512015382678</v>
      </c>
      <c r="G111" s="13"/>
    </row>
    <row r="112" spans="1:7" ht="10.5" x14ac:dyDescent="0.25">
      <c r="A112" s="1">
        <v>39692</v>
      </c>
      <c r="B112" s="50">
        <f t="shared" ref="B112:B130" si="4">C112/100</f>
        <v>1.2055893268660215E-2</v>
      </c>
      <c r="C112" s="7">
        <v>1.2055893268660216</v>
      </c>
      <c r="D112" s="13"/>
      <c r="E112" s="50">
        <f t="shared" ref="E112:E141" si="5">F112/100</f>
        <v>1.8589082431167903E-2</v>
      </c>
      <c r="F112" s="7">
        <v>1.8589082431167903</v>
      </c>
      <c r="G112" s="13"/>
    </row>
    <row r="113" spans="1:7" ht="10.5" x14ac:dyDescent="0.25">
      <c r="A113" s="1">
        <v>39722</v>
      </c>
      <c r="B113" s="50">
        <f t="shared" si="4"/>
        <v>1.2072462843782947E-2</v>
      </c>
      <c r="C113" s="7">
        <v>1.2072462843782947</v>
      </c>
      <c r="D113" s="13"/>
      <c r="E113" s="50">
        <f t="shared" si="5"/>
        <v>1.745447158405343E-2</v>
      </c>
      <c r="F113" s="7">
        <v>1.7454471584053428</v>
      </c>
      <c r="G113" s="13"/>
    </row>
    <row r="114" spans="1:7" ht="10.5" x14ac:dyDescent="0.25">
      <c r="A114" s="1">
        <v>39753</v>
      </c>
      <c r="B114" s="50">
        <f t="shared" si="4"/>
        <v>1.2201239644132564E-2</v>
      </c>
      <c r="C114" s="7">
        <v>1.2201239644132564</v>
      </c>
      <c r="D114" s="13"/>
      <c r="E114" s="50">
        <f t="shared" si="5"/>
        <v>1.6666224420678971E-2</v>
      </c>
      <c r="F114" s="7">
        <v>1.666622442067897</v>
      </c>
      <c r="G114" s="13"/>
    </row>
    <row r="115" spans="1:7" ht="10.5" x14ac:dyDescent="0.25">
      <c r="A115" s="1">
        <v>39783</v>
      </c>
      <c r="B115" s="50">
        <f t="shared" si="4"/>
        <v>1.2498601433137847E-2</v>
      </c>
      <c r="C115" s="7">
        <v>1.2498601433137846</v>
      </c>
      <c r="D115" s="13"/>
      <c r="E115" s="50">
        <f t="shared" si="5"/>
        <v>1.6573505097196291E-2</v>
      </c>
      <c r="F115" s="7">
        <v>1.6573505097196291</v>
      </c>
      <c r="G115" s="13"/>
    </row>
    <row r="116" spans="1:7" ht="10.5" x14ac:dyDescent="0.25">
      <c r="A116" s="1">
        <v>39814</v>
      </c>
      <c r="B116" s="50">
        <f t="shared" si="4"/>
        <v>1.2991942156432559E-2</v>
      </c>
      <c r="C116" s="7">
        <v>1.2991942156432559</v>
      </c>
      <c r="D116" s="13"/>
      <c r="E116" s="50">
        <f t="shared" si="5"/>
        <v>1.6990384497041836E-2</v>
      </c>
      <c r="F116" s="7">
        <v>1.6990384497041837</v>
      </c>
      <c r="G116" s="13"/>
    </row>
    <row r="117" spans="1:7" ht="10.5" x14ac:dyDescent="0.25">
      <c r="A117" s="1">
        <v>39845</v>
      </c>
      <c r="B117" s="50">
        <f t="shared" si="4"/>
        <v>1.3490665305232741E-2</v>
      </c>
      <c r="C117" s="7">
        <v>1.3490665305232741</v>
      </c>
      <c r="D117" s="13"/>
      <c r="E117" s="50">
        <f t="shared" si="5"/>
        <v>1.7620892319524784E-2</v>
      </c>
      <c r="F117" s="7">
        <v>1.7620892319524786</v>
      </c>
      <c r="G117" s="13"/>
    </row>
    <row r="118" spans="1:7" ht="10.5" x14ac:dyDescent="0.25">
      <c r="A118" s="1">
        <v>39873</v>
      </c>
      <c r="B118" s="50">
        <f t="shared" si="4"/>
        <v>1.3756805136415116E-2</v>
      </c>
      <c r="C118" s="7">
        <v>1.3756805136415116</v>
      </c>
      <c r="D118" s="13"/>
      <c r="E118" s="50">
        <f t="shared" si="5"/>
        <v>1.7992827690598727E-2</v>
      </c>
      <c r="F118" s="7">
        <v>1.7992827690598727</v>
      </c>
      <c r="G118" s="13"/>
    </row>
    <row r="119" spans="1:7" ht="10.5" x14ac:dyDescent="0.25">
      <c r="A119" s="1">
        <v>39904</v>
      </c>
      <c r="B119" s="50">
        <f t="shared" si="4"/>
        <v>1.373520695851883E-2</v>
      </c>
      <c r="C119" s="7">
        <v>1.3735206958518831</v>
      </c>
      <c r="D119" s="13"/>
      <c r="E119" s="50">
        <f t="shared" si="5"/>
        <v>1.7705602178450741E-2</v>
      </c>
      <c r="F119" s="7">
        <v>1.7705602178450741</v>
      </c>
      <c r="G119" s="13"/>
    </row>
    <row r="120" spans="1:7" ht="10.5" x14ac:dyDescent="0.25">
      <c r="A120" s="1">
        <v>39934</v>
      </c>
      <c r="B120" s="50">
        <f t="shared" si="4"/>
        <v>1.3546687622372188E-2</v>
      </c>
      <c r="C120" s="7">
        <v>1.3546687622372189</v>
      </c>
      <c r="D120" s="13"/>
      <c r="E120" s="50">
        <f t="shared" si="5"/>
        <v>1.6706582969428497E-2</v>
      </c>
      <c r="F120" s="7">
        <v>1.6706582969428496</v>
      </c>
      <c r="G120" s="13"/>
    </row>
    <row r="121" spans="1:7" ht="10.5" x14ac:dyDescent="0.25">
      <c r="A121" s="1">
        <v>39965</v>
      </c>
      <c r="B121" s="50">
        <f t="shared" si="4"/>
        <v>1.331714216486931E-2</v>
      </c>
      <c r="C121" s="7">
        <v>1.3317142164869309</v>
      </c>
      <c r="D121" s="13"/>
      <c r="E121" s="50">
        <f t="shared" si="5"/>
        <v>1.5030512429657755E-2</v>
      </c>
      <c r="F121" s="7">
        <v>1.5030512429657754</v>
      </c>
      <c r="G121" s="13"/>
    </row>
    <row r="122" spans="1:7" ht="10.5" x14ac:dyDescent="0.25">
      <c r="A122" s="1">
        <v>39995</v>
      </c>
      <c r="B122" s="50">
        <f t="shared" si="4"/>
        <v>1.3246415195799272E-2</v>
      </c>
      <c r="C122" s="7">
        <v>1.3246415195799273</v>
      </c>
      <c r="D122" s="13"/>
      <c r="E122" s="50">
        <f t="shared" si="5"/>
        <v>1.2956601970107387E-2</v>
      </c>
      <c r="F122" s="7">
        <v>1.2956601970107386</v>
      </c>
      <c r="G122" s="13"/>
    </row>
    <row r="123" spans="1:7" ht="10.5" x14ac:dyDescent="0.25">
      <c r="A123" s="1">
        <v>40026</v>
      </c>
      <c r="B123" s="50">
        <f t="shared" si="4"/>
        <v>1.3377719538978823E-2</v>
      </c>
      <c r="C123" s="7">
        <v>1.3377719538978823</v>
      </c>
      <c r="D123" s="13"/>
      <c r="E123" s="50">
        <f t="shared" si="5"/>
        <v>1.1165935512526252E-2</v>
      </c>
      <c r="F123" s="7">
        <v>1.1165935512526253</v>
      </c>
      <c r="G123" s="13"/>
    </row>
    <row r="124" spans="1:7" ht="10.5" x14ac:dyDescent="0.25">
      <c r="A124" s="1">
        <v>40057</v>
      </c>
      <c r="B124" s="50">
        <f t="shared" si="4"/>
        <v>1.3711696273430935E-2</v>
      </c>
      <c r="C124" s="7">
        <v>1.3711696273430936</v>
      </c>
      <c r="D124" s="13"/>
      <c r="E124" s="50">
        <f t="shared" si="5"/>
        <v>1.0081539648340571E-2</v>
      </c>
      <c r="F124" s="7">
        <v>1.0081539648340572</v>
      </c>
      <c r="G124" s="13"/>
    </row>
    <row r="125" spans="1:7" ht="10.5" x14ac:dyDescent="0.25">
      <c r="A125" s="1">
        <v>40087</v>
      </c>
      <c r="B125" s="50">
        <f t="shared" si="4"/>
        <v>1.4177749111761929E-2</v>
      </c>
      <c r="C125" s="7">
        <v>1.417774911176193</v>
      </c>
      <c r="D125" s="13"/>
      <c r="E125" s="50">
        <f t="shared" si="5"/>
        <v>9.7146960551970796E-3</v>
      </c>
      <c r="F125" s="7">
        <v>0.97146960551970796</v>
      </c>
      <c r="G125" s="13"/>
    </row>
    <row r="126" spans="1:7" ht="10.5" x14ac:dyDescent="0.25">
      <c r="A126" s="1">
        <v>40118</v>
      </c>
      <c r="B126" s="50">
        <f t="shared" si="4"/>
        <v>1.4655961891961911E-2</v>
      </c>
      <c r="C126" s="7">
        <v>1.4655961891961911</v>
      </c>
      <c r="D126" s="13"/>
      <c r="E126" s="50">
        <f t="shared" si="5"/>
        <v>9.7727179207116686E-3</v>
      </c>
      <c r="F126" s="7">
        <v>0.97727179207116688</v>
      </c>
      <c r="G126" s="13"/>
    </row>
    <row r="127" spans="1:7" ht="10.5" x14ac:dyDescent="0.25">
      <c r="A127" s="1">
        <v>40148</v>
      </c>
      <c r="B127" s="50">
        <f t="shared" si="4"/>
        <v>1.5107009795654502E-2</v>
      </c>
      <c r="C127" s="7">
        <v>1.5107009795654502</v>
      </c>
      <c r="D127" s="13"/>
      <c r="E127" s="50">
        <f t="shared" si="5"/>
        <v>1.0041266979854569E-2</v>
      </c>
      <c r="F127" s="7">
        <v>1.0041266979854568</v>
      </c>
      <c r="G127" s="13"/>
    </row>
    <row r="128" spans="1:7" ht="10.5" x14ac:dyDescent="0.25">
      <c r="A128" s="1">
        <v>40179</v>
      </c>
      <c r="B128" s="50">
        <f t="shared" si="4"/>
        <v>1.5450238474373346E-2</v>
      </c>
      <c r="C128" s="7">
        <v>1.5450238474373346</v>
      </c>
      <c r="D128" s="13"/>
      <c r="E128" s="50">
        <f t="shared" si="5"/>
        <v>1.0498233635681049E-2</v>
      </c>
      <c r="F128" s="7">
        <v>1.0498233635681049</v>
      </c>
      <c r="G128" s="13"/>
    </row>
    <row r="129" spans="1:7" ht="10.5" x14ac:dyDescent="0.25">
      <c r="A129" s="1">
        <v>40210</v>
      </c>
      <c r="B129" s="50">
        <f t="shared" si="4"/>
        <v>1.5660969495109093E-2</v>
      </c>
      <c r="C129" s="7">
        <v>1.5660969495109094</v>
      </c>
      <c r="D129" s="13"/>
      <c r="E129" s="50">
        <f t="shared" si="5"/>
        <v>1.085704404195907E-2</v>
      </c>
      <c r="F129" s="7">
        <v>1.085704404195907</v>
      </c>
      <c r="G129" s="13"/>
    </row>
    <row r="130" spans="1:7" ht="10.5" x14ac:dyDescent="0.25">
      <c r="A130" s="1">
        <v>40238</v>
      </c>
      <c r="B130" s="50">
        <f t="shared" si="4"/>
        <v>1.5868031828951745E-2</v>
      </c>
      <c r="C130" s="7">
        <v>1.5868031828951745</v>
      </c>
      <c r="D130" s="13"/>
      <c r="E130" s="50">
        <f t="shared" si="5"/>
        <v>1.102274633194418E-2</v>
      </c>
      <c r="F130" s="7">
        <v>1.102274633194418</v>
      </c>
      <c r="G130" s="13"/>
    </row>
    <row r="131" spans="1:7" ht="10.5" x14ac:dyDescent="0.25">
      <c r="A131" s="1">
        <v>40269</v>
      </c>
      <c r="B131" s="50">
        <f>C131/100</f>
        <v>1.6099138569557758E-2</v>
      </c>
      <c r="C131" s="7">
        <v>1.6099138569557756</v>
      </c>
      <c r="D131" s="13"/>
      <c r="E131" s="50">
        <f t="shared" si="5"/>
        <v>1.0957566708453867E-2</v>
      </c>
      <c r="F131" s="7">
        <v>1.0957566708453867</v>
      </c>
      <c r="G131" s="13"/>
    </row>
    <row r="132" spans="1:7" ht="10.5" x14ac:dyDescent="0.25">
      <c r="A132" s="1">
        <v>40299</v>
      </c>
      <c r="B132" s="50">
        <f t="shared" ref="B132:B195" si="6">C132/100</f>
        <v>1.6223879296126051E-2</v>
      </c>
      <c r="C132" s="7">
        <v>1.6223879296126049</v>
      </c>
      <c r="D132" s="13"/>
      <c r="E132" s="50">
        <f t="shared" si="5"/>
        <v>1.0620468432198129E-2</v>
      </c>
      <c r="F132" s="7">
        <v>1.0620468432198129</v>
      </c>
      <c r="G132" s="13"/>
    </row>
    <row r="133" spans="1:7" ht="10.5" x14ac:dyDescent="0.25">
      <c r="A133" s="1">
        <v>40330</v>
      </c>
      <c r="B133" s="50">
        <f t="shared" si="6"/>
        <v>1.6015042648262881E-2</v>
      </c>
      <c r="C133" s="7">
        <v>1.6015042648262883</v>
      </c>
      <c r="D133" s="13"/>
      <c r="E133" s="50">
        <f t="shared" si="5"/>
        <v>1.0144583061801094E-2</v>
      </c>
      <c r="F133" s="7">
        <v>1.0144583061801093</v>
      </c>
      <c r="G133" s="13"/>
    </row>
    <row r="134" spans="1:7" ht="10.5" x14ac:dyDescent="0.25">
      <c r="A134" s="1">
        <v>40360</v>
      </c>
      <c r="B134" s="50">
        <f t="shared" si="6"/>
        <v>1.5636685073054366E-2</v>
      </c>
      <c r="C134" s="7">
        <v>1.5636685073054366</v>
      </c>
      <c r="D134" s="13"/>
      <c r="E134" s="50">
        <f t="shared" si="5"/>
        <v>9.6586111925321336E-3</v>
      </c>
      <c r="F134" s="7">
        <v>0.96586111925321338</v>
      </c>
      <c r="G134" s="13"/>
    </row>
    <row r="135" spans="1:7" ht="10.5" x14ac:dyDescent="0.25">
      <c r="A135" s="1">
        <v>40391</v>
      </c>
      <c r="B135" s="50">
        <f t="shared" si="6"/>
        <v>1.5498247188442877E-2</v>
      </c>
      <c r="C135" s="7">
        <v>1.5498247188442877</v>
      </c>
      <c r="D135" s="13"/>
      <c r="E135" s="50">
        <f t="shared" si="5"/>
        <v>9.2551768065686664E-3</v>
      </c>
      <c r="F135" s="7">
        <v>0.92551768065686668</v>
      </c>
      <c r="G135" s="13"/>
    </row>
    <row r="136" spans="1:7" ht="10.5" x14ac:dyDescent="0.25">
      <c r="A136" s="1">
        <v>40422</v>
      </c>
      <c r="B136" s="50">
        <f t="shared" si="6"/>
        <v>1.5834410539039868E-2</v>
      </c>
      <c r="C136" s="7">
        <v>1.5834410539039869</v>
      </c>
      <c r="D136" s="13"/>
      <c r="E136" s="50">
        <f t="shared" si="5"/>
        <v>9.1725258420081168E-3</v>
      </c>
      <c r="F136" s="7">
        <v>0.91725258420081168</v>
      </c>
      <c r="G136" s="13"/>
    </row>
    <row r="137" spans="1:7" ht="10.5" x14ac:dyDescent="0.25">
      <c r="A137" s="9">
        <v>40452</v>
      </c>
      <c r="B137" s="50">
        <f t="shared" si="6"/>
        <v>1.6583065183567839E-2</v>
      </c>
      <c r="C137" s="7">
        <v>1.6583065183567838</v>
      </c>
      <c r="D137" s="13"/>
      <c r="E137" s="50">
        <f t="shared" si="5"/>
        <v>9.5605439452583693E-3</v>
      </c>
      <c r="F137" s="7">
        <v>0.95605439452583685</v>
      </c>
      <c r="G137" s="13"/>
    </row>
    <row r="138" spans="1:7" ht="10.5" x14ac:dyDescent="0.25">
      <c r="A138" s="9">
        <v>40483</v>
      </c>
      <c r="B138" s="50">
        <f t="shared" si="6"/>
        <v>1.7545417376089206E-2</v>
      </c>
      <c r="C138" s="7">
        <v>1.7545417376089205</v>
      </c>
      <c r="D138" s="13"/>
      <c r="E138" s="50">
        <f t="shared" si="5"/>
        <v>1.0281622714776674E-2</v>
      </c>
      <c r="F138" s="7">
        <v>1.0281622714776675</v>
      </c>
      <c r="G138" s="13"/>
    </row>
    <row r="139" spans="1:7" ht="10.5" x14ac:dyDescent="0.25">
      <c r="A139" s="9">
        <v>40513</v>
      </c>
      <c r="B139" s="50">
        <f t="shared" si="6"/>
        <v>1.825035004482755E-2</v>
      </c>
      <c r="C139" s="7">
        <v>1.825035004482755</v>
      </c>
      <c r="D139" s="13"/>
      <c r="E139" s="50">
        <f t="shared" si="5"/>
        <v>1.1042521092523032E-2</v>
      </c>
      <c r="F139" s="7">
        <v>1.1042521092523032</v>
      </c>
      <c r="G139" s="13"/>
    </row>
    <row r="140" spans="1:7" ht="10.5" x14ac:dyDescent="0.25">
      <c r="A140" s="9">
        <v>40544</v>
      </c>
      <c r="B140" s="50">
        <f t="shared" si="6"/>
        <v>1.8378536721011144E-2</v>
      </c>
      <c r="C140" s="7">
        <v>1.8378536721011143</v>
      </c>
      <c r="D140" s="13"/>
      <c r="E140" s="50">
        <f t="shared" si="5"/>
        <v>1.1691841874606821E-2</v>
      </c>
      <c r="F140" s="7">
        <v>1.1691841874606821</v>
      </c>
      <c r="G140" s="13"/>
    </row>
    <row r="141" spans="1:7" ht="10.5" x14ac:dyDescent="0.25">
      <c r="A141" s="9">
        <v>40575</v>
      </c>
      <c r="B141" s="50">
        <f t="shared" si="6"/>
        <v>1.8126603219905401E-2</v>
      </c>
      <c r="C141" s="7">
        <v>1.8126603219905402</v>
      </c>
      <c r="D141" s="13"/>
      <c r="E141" s="50">
        <f t="shared" si="5"/>
        <v>1.2172314065579551E-2</v>
      </c>
      <c r="F141" s="7">
        <v>1.217231406557955</v>
      </c>
      <c r="G141" s="13"/>
    </row>
    <row r="142" spans="1:7" ht="10.5" x14ac:dyDescent="0.25">
      <c r="A142" s="9">
        <v>40603</v>
      </c>
      <c r="B142" s="50">
        <f t="shared" si="6"/>
        <v>1.7849118266896037E-2</v>
      </c>
      <c r="C142" s="7">
        <v>1.7849118266896036</v>
      </c>
      <c r="D142" s="13"/>
      <c r="E142" s="50">
        <f>F142/100</f>
        <v>1.2665303043608576E-2</v>
      </c>
      <c r="F142" s="7">
        <v>1.2665303043608576</v>
      </c>
      <c r="G142" s="13"/>
    </row>
    <row r="143" spans="1:7" ht="10.5" x14ac:dyDescent="0.25">
      <c r="A143" s="9">
        <v>40634</v>
      </c>
      <c r="B143" s="50">
        <f t="shared" si="6"/>
        <v>1.7892478539720556E-2</v>
      </c>
      <c r="C143" s="7">
        <v>1.7892478539720555</v>
      </c>
      <c r="D143" s="13"/>
      <c r="E143" s="50">
        <f t="shared" ref="E143:E207" si="7">F143/100</f>
        <v>1.3335468461225117E-2</v>
      </c>
      <c r="F143" s="7">
        <v>1.3335468461225117</v>
      </c>
      <c r="G143" s="13"/>
    </row>
    <row r="144" spans="1:7" ht="10.5" x14ac:dyDescent="0.25">
      <c r="A144" s="1">
        <v>40664</v>
      </c>
      <c r="B144" s="50">
        <f t="shared" si="6"/>
        <v>1.8833374297390189E-2</v>
      </c>
      <c r="C144" s="7">
        <v>1.8833374297390189</v>
      </c>
      <c r="D144" s="13"/>
      <c r="E144" s="50">
        <f t="shared" si="7"/>
        <v>1.4281755454016999E-2</v>
      </c>
      <c r="F144" s="7">
        <v>1.4281755454017</v>
      </c>
      <c r="G144" s="13"/>
    </row>
    <row r="145" spans="1:7" ht="10.5" x14ac:dyDescent="0.25">
      <c r="A145" s="1">
        <v>40695</v>
      </c>
      <c r="B145" s="50">
        <f t="shared" si="6"/>
        <v>2.07482865704109E-2</v>
      </c>
      <c r="C145" s="7">
        <v>2.0748286570410901</v>
      </c>
      <c r="D145" s="13"/>
      <c r="E145" s="50">
        <f t="shared" si="7"/>
        <v>1.5256410343192875E-2</v>
      </c>
      <c r="F145" s="7">
        <v>1.5256410343192874</v>
      </c>
      <c r="G145" s="13"/>
    </row>
    <row r="146" spans="1:7" ht="10.5" x14ac:dyDescent="0.25">
      <c r="A146" s="9">
        <v>40725</v>
      </c>
      <c r="B146" s="50">
        <f t="shared" si="6"/>
        <v>2.2912968043711485E-2</v>
      </c>
      <c r="C146" s="7">
        <v>2.2912968043711484</v>
      </c>
      <c r="D146" s="13"/>
      <c r="E146" s="50">
        <f t="shared" si="7"/>
        <v>1.5951364267343667E-2</v>
      </c>
      <c r="F146" s="7">
        <v>1.5951364267343666</v>
      </c>
      <c r="G146" s="13"/>
    </row>
    <row r="147" spans="1:7" ht="10.5" x14ac:dyDescent="0.25">
      <c r="A147" s="9">
        <v>40756</v>
      </c>
      <c r="B147" s="50">
        <f t="shared" si="6"/>
        <v>2.4453625149548613E-2</v>
      </c>
      <c r="C147" s="7">
        <v>2.4453625149548612</v>
      </c>
      <c r="D147" s="13"/>
      <c r="E147" s="50">
        <f t="shared" si="7"/>
        <v>1.6176648370632707E-2</v>
      </c>
      <c r="F147" s="7">
        <v>1.6176648370632707</v>
      </c>
      <c r="G147" s="13"/>
    </row>
    <row r="148" spans="1:7" ht="10.5" x14ac:dyDescent="0.25">
      <c r="A148" s="1">
        <v>40787</v>
      </c>
      <c r="B148" s="50">
        <f t="shared" si="6"/>
        <v>2.5085737336030575E-2</v>
      </c>
      <c r="C148" s="7">
        <v>2.5085737336030576</v>
      </c>
      <c r="D148" s="13"/>
      <c r="E148" s="50">
        <f t="shared" si="7"/>
        <v>1.5765869306619943E-2</v>
      </c>
      <c r="F148" s="7">
        <v>1.5765869306619942</v>
      </c>
      <c r="G148" s="13"/>
    </row>
    <row r="149" spans="1:7" ht="10.5" x14ac:dyDescent="0.25">
      <c r="A149" s="9">
        <v>40817</v>
      </c>
      <c r="B149" s="50">
        <f t="shared" si="6"/>
        <v>2.486250643946368E-2</v>
      </c>
      <c r="C149" s="7">
        <v>2.4862506439463679</v>
      </c>
      <c r="D149" s="13"/>
      <c r="E149" s="50">
        <f t="shared" si="7"/>
        <v>1.4788627504761445E-2</v>
      </c>
      <c r="F149" s="7">
        <v>1.4788627504761445</v>
      </c>
      <c r="G149" s="13"/>
    </row>
    <row r="150" spans="1:7" ht="10.5" x14ac:dyDescent="0.25">
      <c r="A150" s="9">
        <v>40848</v>
      </c>
      <c r="B150" s="50">
        <f t="shared" si="6"/>
        <v>2.4122183980238892E-2</v>
      </c>
      <c r="C150" s="7">
        <v>2.4122183980238892</v>
      </c>
      <c r="D150" s="13"/>
      <c r="E150" s="50">
        <f t="shared" si="7"/>
        <v>1.3846014416791681E-2</v>
      </c>
      <c r="F150" s="7">
        <v>1.3846014416791681</v>
      </c>
      <c r="G150" s="13"/>
    </row>
    <row r="151" spans="1:7" ht="10.5" x14ac:dyDescent="0.25">
      <c r="A151" s="9">
        <v>40878</v>
      </c>
      <c r="B151" s="50">
        <f t="shared" si="6"/>
        <v>2.3395732756523877E-2</v>
      </c>
      <c r="C151" s="7">
        <v>2.3395732756523877</v>
      </c>
      <c r="D151" s="13"/>
      <c r="E151" s="50">
        <f t="shared" si="7"/>
        <v>1.3397504001852419E-2</v>
      </c>
      <c r="F151" s="7">
        <v>1.3397504001852418</v>
      </c>
      <c r="G151" s="13"/>
    </row>
    <row r="152" spans="1:7" ht="10.5" x14ac:dyDescent="0.25">
      <c r="A152" s="9">
        <v>40909</v>
      </c>
      <c r="B152" s="50">
        <f t="shared" si="6"/>
        <v>2.2910201133944971E-2</v>
      </c>
      <c r="C152" s="7">
        <v>2.291020113394497</v>
      </c>
      <c r="D152" s="13"/>
      <c r="E152" s="50">
        <f t="shared" si="7"/>
        <v>1.3747812672382469E-2</v>
      </c>
      <c r="F152" s="7">
        <v>1.3747812672382469</v>
      </c>
    </row>
    <row r="153" spans="1:7" ht="10.5" x14ac:dyDescent="0.25">
      <c r="A153" s="9">
        <v>40940</v>
      </c>
      <c r="B153" s="50">
        <f t="shared" si="6"/>
        <v>2.253868071573506E-2</v>
      </c>
      <c r="C153" s="7">
        <v>2.253868071573506</v>
      </c>
      <c r="D153" s="13"/>
      <c r="E153" s="50">
        <f t="shared" si="7"/>
        <v>1.5130681152863116E-2</v>
      </c>
      <c r="F153" s="7">
        <v>1.5130681152863117</v>
      </c>
    </row>
    <row r="154" spans="1:7" ht="10.5" x14ac:dyDescent="0.25">
      <c r="A154" s="1">
        <v>40969</v>
      </c>
      <c r="B154" s="50">
        <f t="shared" si="6"/>
        <v>2.2133683503769569E-2</v>
      </c>
      <c r="C154" s="7">
        <v>2.2133683503769568</v>
      </c>
      <c r="D154" s="7"/>
      <c r="E154" s="50">
        <f t="shared" si="7"/>
        <v>1.7424510245768868E-2</v>
      </c>
      <c r="F154" s="7">
        <v>1.7424510245768869</v>
      </c>
    </row>
    <row r="155" spans="1:7" ht="10.5" x14ac:dyDescent="0.25">
      <c r="A155" s="9">
        <v>41000</v>
      </c>
      <c r="B155" s="50">
        <f t="shared" si="6"/>
        <v>2.1650757570510219E-2</v>
      </c>
      <c r="C155" s="7">
        <v>2.1650757570510217</v>
      </c>
      <c r="D155" s="7"/>
      <c r="E155" s="50">
        <f t="shared" si="7"/>
        <v>2.0072454783107898E-2</v>
      </c>
      <c r="F155" s="7">
        <v>2.0072454783107898</v>
      </c>
    </row>
    <row r="156" spans="1:7" ht="10.5" x14ac:dyDescent="0.25">
      <c r="A156" s="9">
        <v>41030</v>
      </c>
      <c r="B156" s="50">
        <f t="shared" si="6"/>
        <v>2.0891728336318832E-2</v>
      </c>
      <c r="C156" s="7">
        <v>2.0891728336318831</v>
      </c>
      <c r="E156" s="50">
        <f t="shared" si="7"/>
        <v>2.2498285435514704E-2</v>
      </c>
      <c r="F156" s="7">
        <v>2.2498285435514704</v>
      </c>
    </row>
    <row r="157" spans="1:7" ht="10.5" x14ac:dyDescent="0.25">
      <c r="A157" s="9">
        <v>41061</v>
      </c>
      <c r="B157" s="50">
        <f t="shared" si="6"/>
        <v>1.9910247881431812E-2</v>
      </c>
      <c r="C157" s="7">
        <v>1.9910247881431811</v>
      </c>
      <c r="E157" s="50">
        <f t="shared" si="7"/>
        <v>2.3943466156462659E-2</v>
      </c>
      <c r="F157" s="7">
        <v>2.3943466156462661</v>
      </c>
    </row>
    <row r="158" spans="1:7" ht="10.5" x14ac:dyDescent="0.25">
      <c r="A158" s="9">
        <v>41091</v>
      </c>
      <c r="B158" s="50">
        <f t="shared" si="6"/>
        <v>1.9011415265173998E-2</v>
      </c>
      <c r="C158" s="7">
        <v>1.9011415265173999</v>
      </c>
      <c r="E158" s="50">
        <f t="shared" si="7"/>
        <v>2.3783263308884223E-2</v>
      </c>
      <c r="F158" s="7">
        <v>2.3783263308884224</v>
      </c>
    </row>
    <row r="159" spans="1:7" ht="10.5" x14ac:dyDescent="0.25">
      <c r="A159" s="9">
        <v>41122</v>
      </c>
      <c r="B159" s="50">
        <f t="shared" si="6"/>
        <v>1.8734319007297374E-2</v>
      </c>
      <c r="C159" s="7">
        <v>1.8734319007297373</v>
      </c>
      <c r="E159" s="50">
        <f t="shared" si="7"/>
        <v>2.2761349872151365E-2</v>
      </c>
      <c r="F159" s="7">
        <v>2.2761349872151366</v>
      </c>
    </row>
    <row r="160" spans="1:7" ht="10.5" x14ac:dyDescent="0.25">
      <c r="A160" s="9">
        <v>41153</v>
      </c>
      <c r="B160" s="50">
        <f t="shared" si="6"/>
        <v>1.9496374971019616E-2</v>
      </c>
      <c r="C160" s="7">
        <v>1.9496374971019617</v>
      </c>
      <c r="E160" s="50">
        <f t="shared" si="7"/>
        <v>2.1903410308012097E-2</v>
      </c>
      <c r="F160" s="7">
        <v>2.1903410308012097</v>
      </c>
    </row>
    <row r="161" spans="1:6" ht="10.5" x14ac:dyDescent="0.25">
      <c r="A161" s="9">
        <v>41183</v>
      </c>
      <c r="B161" s="50">
        <f t="shared" si="6"/>
        <v>2.1234812074969498E-2</v>
      </c>
      <c r="C161" s="7">
        <v>2.1234812074969498</v>
      </c>
      <c r="E161" s="50">
        <f t="shared" si="7"/>
        <v>2.2031941718086232E-2</v>
      </c>
      <c r="F161" s="7">
        <v>2.2031941718086232</v>
      </c>
    </row>
    <row r="162" spans="1:6" ht="10.5" x14ac:dyDescent="0.25">
      <c r="A162" s="9">
        <v>41214</v>
      </c>
      <c r="B162" s="50">
        <f t="shared" si="6"/>
        <v>2.3674112337486591E-2</v>
      </c>
      <c r="C162" s="7">
        <v>2.3674112337486592</v>
      </c>
      <c r="E162" s="50">
        <f t="shared" si="7"/>
        <v>2.3303029640466731E-2</v>
      </c>
      <c r="F162" s="7">
        <v>2.3303029640466733</v>
      </c>
    </row>
    <row r="163" spans="1:6" ht="10.5" x14ac:dyDescent="0.25">
      <c r="A163" s="9">
        <v>41244</v>
      </c>
      <c r="B163" s="50">
        <f t="shared" si="6"/>
        <v>2.6237513702279509E-2</v>
      </c>
      <c r="C163" s="7">
        <v>2.6237513702279509</v>
      </c>
      <c r="E163" s="50">
        <f t="shared" si="7"/>
        <v>2.5667004908886636E-2</v>
      </c>
      <c r="F163" s="7">
        <v>2.5667004908886635</v>
      </c>
    </row>
    <row r="164" spans="1:6" ht="10.5" x14ac:dyDescent="0.25">
      <c r="A164" s="9">
        <v>41275</v>
      </c>
      <c r="B164" s="50">
        <f t="shared" si="6"/>
        <v>2.8422809684549341E-2</v>
      </c>
      <c r="C164" s="7">
        <v>2.8422809684549342</v>
      </c>
      <c r="E164" s="50">
        <f t="shared" si="7"/>
        <v>2.8815184383828497E-2</v>
      </c>
      <c r="F164" s="7">
        <v>2.8815184383828498</v>
      </c>
    </row>
    <row r="165" spans="1:6" ht="10.5" x14ac:dyDescent="0.25">
      <c r="A165" s="9">
        <v>41306</v>
      </c>
      <c r="B165" s="50">
        <f t="shared" si="6"/>
        <v>2.97991320800313E-2</v>
      </c>
      <c r="C165" s="7">
        <v>2.9799132080031301</v>
      </c>
      <c r="E165" s="50">
        <f t="shared" si="7"/>
        <v>3.1899184775794731E-2</v>
      </c>
      <c r="F165" s="7">
        <v>3.1899184775794733</v>
      </c>
    </row>
    <row r="166" spans="1:6" ht="10.5" x14ac:dyDescent="0.25">
      <c r="A166" s="9">
        <v>41334</v>
      </c>
      <c r="B166" s="50">
        <f t="shared" si="6"/>
        <v>3.0479547213611079E-2</v>
      </c>
      <c r="C166" s="7">
        <v>3.047954721361108</v>
      </c>
      <c r="E166" s="50">
        <f t="shared" si="7"/>
        <v>3.4350413031870114E-2</v>
      </c>
      <c r="F166" s="7">
        <v>3.4350413031870111</v>
      </c>
    </row>
    <row r="167" spans="1:6" ht="10.5" x14ac:dyDescent="0.25">
      <c r="A167" s="9">
        <v>41365</v>
      </c>
      <c r="B167" s="50">
        <f t="shared" si="6"/>
        <v>3.0859573579237177E-2</v>
      </c>
      <c r="C167" s="7">
        <v>3.0859573579237178</v>
      </c>
      <c r="E167" s="50">
        <f t="shared" si="7"/>
        <v>3.581623724226931E-2</v>
      </c>
      <c r="F167" s="7">
        <v>3.5816237242269309</v>
      </c>
    </row>
    <row r="168" spans="1:6" ht="10.5" x14ac:dyDescent="0.25">
      <c r="A168" s="9">
        <v>41395</v>
      </c>
      <c r="B168" s="50">
        <f t="shared" si="6"/>
        <v>3.115513927763108E-2</v>
      </c>
      <c r="C168" s="7">
        <v>3.1155139277631081</v>
      </c>
      <c r="E168" s="50">
        <f t="shared" si="7"/>
        <v>3.6198149232139799E-2</v>
      </c>
      <c r="F168" s="7">
        <v>3.6198149232139802</v>
      </c>
    </row>
    <row r="169" spans="1:6" ht="10.5" x14ac:dyDescent="0.25">
      <c r="A169" s="9">
        <v>41426</v>
      </c>
      <c r="B169" s="50">
        <f t="shared" si="6"/>
        <v>3.1442450915780691E-2</v>
      </c>
      <c r="C169" s="7">
        <v>3.1442450915780693</v>
      </c>
      <c r="E169" s="50">
        <f t="shared" si="7"/>
        <v>3.5523280585830971E-2</v>
      </c>
      <c r="F169" s="7">
        <v>3.5523280585830972</v>
      </c>
    </row>
    <row r="170" spans="1:6" ht="10.5" x14ac:dyDescent="0.25">
      <c r="A170" s="9">
        <v>41456</v>
      </c>
      <c r="B170" s="50">
        <f t="shared" si="6"/>
        <v>3.1573095325088806E-2</v>
      </c>
      <c r="C170" s="7">
        <v>3.1573095325088802</v>
      </c>
      <c r="E170" s="50">
        <f t="shared" si="7"/>
        <v>3.3969210424797079E-2</v>
      </c>
      <c r="F170" s="7">
        <v>3.3969210424797076</v>
      </c>
    </row>
    <row r="171" spans="1:6" ht="10.5" x14ac:dyDescent="0.25">
      <c r="A171" s="9">
        <v>41487</v>
      </c>
      <c r="B171" s="50">
        <f t="shared" si="6"/>
        <v>3.1446969744543377E-2</v>
      </c>
      <c r="C171" s="7">
        <v>3.1446969744543374</v>
      </c>
      <c r="E171" s="50">
        <f t="shared" si="7"/>
        <v>3.179387249486456E-2</v>
      </c>
      <c r="F171" s="7">
        <v>3.1793872494864561</v>
      </c>
    </row>
    <row r="172" spans="1:6" ht="10.5" x14ac:dyDescent="0.25">
      <c r="A172" s="9">
        <v>41518</v>
      </c>
      <c r="B172" s="50">
        <f t="shared" si="6"/>
        <v>3.1052658648088104E-2</v>
      </c>
      <c r="C172" s="7">
        <v>3.1052658648088105</v>
      </c>
      <c r="E172" s="50">
        <f t="shared" si="7"/>
        <v>2.9382822527749243E-2</v>
      </c>
      <c r="F172" s="7">
        <v>2.9382822527749242</v>
      </c>
    </row>
    <row r="173" spans="1:6" ht="10.5" x14ac:dyDescent="0.25">
      <c r="A173" s="9">
        <v>41548</v>
      </c>
      <c r="B173" s="50">
        <f t="shared" si="6"/>
        <v>3.0585650645952159E-2</v>
      </c>
      <c r="C173" s="7">
        <v>3.058565064595216</v>
      </c>
      <c r="E173" s="50">
        <f t="shared" si="7"/>
        <v>2.7477911561491472E-2</v>
      </c>
      <c r="F173" s="7">
        <v>2.7477911561491473</v>
      </c>
    </row>
    <row r="174" spans="1:6" ht="10.5" x14ac:dyDescent="0.25">
      <c r="A174" s="9">
        <v>41579</v>
      </c>
      <c r="B174" s="50">
        <f t="shared" si="6"/>
        <v>3.0019505007727671E-2</v>
      </c>
      <c r="C174" s="7">
        <v>3.0019505007727671</v>
      </c>
      <c r="E174" s="50">
        <f t="shared" si="7"/>
        <v>2.6230915781532919E-2</v>
      </c>
      <c r="F174" s="7">
        <v>2.623091578153292</v>
      </c>
    </row>
    <row r="175" spans="1:6" ht="10.5" x14ac:dyDescent="0.25">
      <c r="A175" s="9">
        <v>41609</v>
      </c>
      <c r="B175" s="50">
        <f t="shared" si="6"/>
        <v>2.9262761646793249E-2</v>
      </c>
      <c r="C175" s="7">
        <v>2.9262761646793249</v>
      </c>
      <c r="E175" s="50">
        <f t="shared" si="7"/>
        <v>2.5524390441051929E-2</v>
      </c>
      <c r="F175" s="7">
        <v>2.552439044105193</v>
      </c>
    </row>
    <row r="176" spans="1:6" ht="10.5" x14ac:dyDescent="0.25">
      <c r="A176" s="9">
        <v>41640</v>
      </c>
      <c r="B176" s="50">
        <f t="shared" si="6"/>
        <v>2.8364695021524274E-2</v>
      </c>
      <c r="C176" s="7">
        <v>2.8364695021524273</v>
      </c>
      <c r="E176" s="50">
        <f t="shared" si="7"/>
        <v>2.5083101070939334E-2</v>
      </c>
      <c r="F176" s="7">
        <v>2.5083101070939335</v>
      </c>
    </row>
    <row r="177" spans="1:6" ht="10.5" x14ac:dyDescent="0.25">
      <c r="A177" s="9">
        <v>41671</v>
      </c>
      <c r="B177" s="50">
        <f t="shared" si="6"/>
        <v>2.7581233931551156E-2</v>
      </c>
      <c r="C177" s="7">
        <v>2.7581233931551155</v>
      </c>
      <c r="E177" s="50">
        <f t="shared" si="7"/>
        <v>2.4801908600144387E-2</v>
      </c>
      <c r="F177" s="7">
        <v>2.4801908600144387</v>
      </c>
    </row>
    <row r="178" spans="1:6" ht="10.5" x14ac:dyDescent="0.25">
      <c r="A178" s="9">
        <v>41699</v>
      </c>
      <c r="B178" s="50">
        <f t="shared" si="6"/>
        <v>2.7193549062707708E-2</v>
      </c>
      <c r="C178" s="7">
        <v>2.7193549062707709</v>
      </c>
      <c r="E178" s="50">
        <f t="shared" si="7"/>
        <v>2.472654928201155E-2</v>
      </c>
      <c r="F178" s="7">
        <v>2.472654928201155</v>
      </c>
    </row>
    <row r="179" spans="1:6" ht="10.5" x14ac:dyDescent="0.25">
      <c r="A179" s="9">
        <v>41730</v>
      </c>
      <c r="B179" s="50">
        <f t="shared" si="6"/>
        <v>2.7506742829695896E-2</v>
      </c>
      <c r="C179" s="7">
        <v>2.7506742829695896</v>
      </c>
      <c r="E179" s="50">
        <f t="shared" si="7"/>
        <v>2.4904018082789466E-2</v>
      </c>
      <c r="F179" s="7">
        <v>2.4904018082789467</v>
      </c>
    </row>
    <row r="180" spans="1:6" ht="10.5" x14ac:dyDescent="0.25">
      <c r="A180" s="9">
        <v>41760</v>
      </c>
      <c r="B180" s="50">
        <f t="shared" si="6"/>
        <v>2.8661029640052901E-2</v>
      </c>
      <c r="C180" s="7">
        <v>2.86610296400529</v>
      </c>
      <c r="E180" s="50">
        <f t="shared" si="7"/>
        <v>2.5081556858750683E-2</v>
      </c>
      <c r="F180" s="7">
        <v>2.5081556858750682</v>
      </c>
    </row>
    <row r="181" spans="1:6" ht="10.5" x14ac:dyDescent="0.25">
      <c r="A181" s="9">
        <v>41791</v>
      </c>
      <c r="B181" s="50">
        <f t="shared" si="6"/>
        <v>3.020995533444152E-2</v>
      </c>
      <c r="C181" s="7">
        <v>3.0209955334441521</v>
      </c>
      <c r="E181" s="50">
        <f t="shared" si="7"/>
        <v>2.504199332727524E-2</v>
      </c>
      <c r="F181" s="7">
        <v>2.504199332727524</v>
      </c>
    </row>
    <row r="182" spans="1:6" ht="10.5" x14ac:dyDescent="0.25">
      <c r="A182" s="9">
        <v>41821</v>
      </c>
      <c r="B182" s="50">
        <f t="shared" si="6"/>
        <v>3.1555705517211569E-2</v>
      </c>
      <c r="C182" s="7">
        <v>3.1555705517211567</v>
      </c>
      <c r="E182" s="50">
        <f t="shared" si="7"/>
        <v>2.450272973442217E-2</v>
      </c>
      <c r="F182" s="7">
        <v>2.4502729734422171</v>
      </c>
    </row>
    <row r="183" spans="1:6" ht="10.5" x14ac:dyDescent="0.25">
      <c r="A183" s="9">
        <v>41852</v>
      </c>
      <c r="B183" s="50">
        <f t="shared" si="6"/>
        <v>3.2260253509487739E-2</v>
      </c>
      <c r="C183" s="7">
        <v>3.226025350948774</v>
      </c>
      <c r="E183" s="50">
        <f t="shared" si="7"/>
        <v>2.3399627807939319E-2</v>
      </c>
      <c r="F183" s="7">
        <v>2.3399627807939321</v>
      </c>
    </row>
    <row r="184" spans="1:6" ht="10.5" x14ac:dyDescent="0.25">
      <c r="A184" s="9">
        <v>41883</v>
      </c>
      <c r="B184" s="50">
        <f t="shared" si="6"/>
        <v>3.2152865080910552E-2</v>
      </c>
      <c r="C184" s="7">
        <v>3.2152865080910549</v>
      </c>
      <c r="E184" s="50">
        <f t="shared" si="7"/>
        <v>2.2162934079780993E-2</v>
      </c>
      <c r="F184" s="7">
        <v>2.2162934079780992</v>
      </c>
    </row>
    <row r="185" spans="1:6" ht="10.5" x14ac:dyDescent="0.25">
      <c r="A185" s="9">
        <v>41913</v>
      </c>
      <c r="B185" s="50">
        <f t="shared" si="6"/>
        <v>3.1590106501120555E-2</v>
      </c>
      <c r="C185" s="7">
        <v>3.1590106501120556</v>
      </c>
      <c r="E185" s="50">
        <f t="shared" si="7"/>
        <v>2.1204589444789777E-2</v>
      </c>
      <c r="F185" s="7">
        <v>2.1204589444789779</v>
      </c>
    </row>
    <row r="186" spans="1:6" ht="10.5" x14ac:dyDescent="0.25">
      <c r="A186" s="9">
        <v>41944</v>
      </c>
      <c r="B186" s="50">
        <f t="shared" si="6"/>
        <v>3.0897026976324724E-2</v>
      </c>
      <c r="C186" s="7">
        <v>3.0897026976324722</v>
      </c>
      <c r="E186" s="50">
        <f t="shared" si="7"/>
        <v>2.0700281186549381E-2</v>
      </c>
      <c r="F186" s="7">
        <v>2.0700281186549381</v>
      </c>
    </row>
    <row r="187" spans="1:6" ht="10.5" x14ac:dyDescent="0.25">
      <c r="A187" s="9">
        <v>41974</v>
      </c>
      <c r="B187" s="50">
        <f t="shared" si="6"/>
        <v>3.0248683967578013E-2</v>
      </c>
      <c r="C187" s="7">
        <v>3.0248683967578014</v>
      </c>
      <c r="E187" s="50">
        <f t="shared" si="7"/>
        <v>2.0817578541717577E-2</v>
      </c>
      <c r="F187" s="7">
        <v>2.0817578541717578</v>
      </c>
    </row>
    <row r="188" spans="1:6" ht="10.5" x14ac:dyDescent="0.25">
      <c r="A188" s="9">
        <v>42005</v>
      </c>
      <c r="B188" s="50">
        <f t="shared" si="6"/>
        <v>2.9722279859566169E-2</v>
      </c>
      <c r="C188" s="7">
        <v>2.972227985956617</v>
      </c>
      <c r="E188" s="50">
        <f t="shared" si="7"/>
        <v>2.1511105353746087E-2</v>
      </c>
      <c r="F188" s="7">
        <v>2.1511105353746087</v>
      </c>
    </row>
    <row r="189" spans="1:6" ht="10.5" x14ac:dyDescent="0.25">
      <c r="A189" s="9">
        <v>42036</v>
      </c>
      <c r="B189" s="50">
        <f t="shared" si="6"/>
        <v>2.9291482388160449E-2</v>
      </c>
      <c r="C189" s="7">
        <v>2.9291482388160448</v>
      </c>
      <c r="E189" s="50">
        <f t="shared" si="7"/>
        <v>2.2495408088506821E-2</v>
      </c>
      <c r="F189" s="7">
        <v>2.2495408088506821</v>
      </c>
    </row>
    <row r="190" spans="1:6" ht="10.5" x14ac:dyDescent="0.25">
      <c r="A190" s="9">
        <v>42064</v>
      </c>
      <c r="B190" s="50">
        <f t="shared" si="6"/>
        <v>2.8927866062816002E-2</v>
      </c>
      <c r="C190" s="7">
        <v>2.8927866062816001</v>
      </c>
      <c r="E190" s="50">
        <f t="shared" si="7"/>
        <v>2.3427802902931675E-2</v>
      </c>
      <c r="F190" s="7">
        <v>2.3427802902931676</v>
      </c>
    </row>
    <row r="191" spans="1:6" ht="10.5" x14ac:dyDescent="0.25">
      <c r="A191" s="9">
        <v>42095</v>
      </c>
      <c r="B191" s="50">
        <f t="shared" si="6"/>
        <v>2.8745036851335209E-2</v>
      </c>
      <c r="C191" s="7">
        <v>2.8745036851335208</v>
      </c>
      <c r="E191" s="50">
        <f t="shared" si="7"/>
        <v>2.4045969017827712E-2</v>
      </c>
      <c r="F191" s="7">
        <v>2.4045969017827713</v>
      </c>
    </row>
    <row r="192" spans="1:6" ht="10.5" x14ac:dyDescent="0.25">
      <c r="A192" s="9">
        <v>42125</v>
      </c>
      <c r="B192" s="50">
        <f t="shared" si="6"/>
        <v>2.8736524411060779E-2</v>
      </c>
      <c r="C192" s="7">
        <v>2.8736524411060778</v>
      </c>
      <c r="E192" s="50">
        <f t="shared" si="7"/>
        <v>2.4224239313107923E-2</v>
      </c>
      <c r="F192" s="7">
        <v>2.4224239313107923</v>
      </c>
    </row>
    <row r="193" spans="1:6" ht="10.5" x14ac:dyDescent="0.25">
      <c r="A193" s="9">
        <v>42156</v>
      </c>
      <c r="B193" s="50">
        <f t="shared" si="6"/>
        <v>2.8912425593583722E-2</v>
      </c>
      <c r="C193" s="7">
        <v>2.8912425593583722</v>
      </c>
      <c r="E193" s="50">
        <f t="shared" si="7"/>
        <v>2.4103797440483604E-2</v>
      </c>
      <c r="F193" s="7">
        <v>2.4103797440483605</v>
      </c>
    </row>
    <row r="194" spans="1:6" ht="10.5" x14ac:dyDescent="0.25">
      <c r="A194" s="9">
        <v>42186</v>
      </c>
      <c r="B194" s="50">
        <f t="shared" si="6"/>
        <v>2.9206314732830464E-2</v>
      </c>
      <c r="C194" s="7">
        <v>2.9206314732830463</v>
      </c>
      <c r="E194" s="50">
        <f t="shared" si="7"/>
        <v>2.3670857887125564E-2</v>
      </c>
      <c r="F194" s="7">
        <v>2.3670857887125565</v>
      </c>
    </row>
    <row r="195" spans="1:6" ht="10.5" x14ac:dyDescent="0.25">
      <c r="A195" s="9">
        <v>42217</v>
      </c>
      <c r="B195" s="50">
        <f t="shared" si="6"/>
        <v>2.967906709838522E-2</v>
      </c>
      <c r="C195" s="7">
        <v>2.9679067098385219</v>
      </c>
      <c r="E195" s="50">
        <f t="shared" si="7"/>
        <v>2.3241310195209853E-2</v>
      </c>
      <c r="F195" s="7">
        <v>2.3241310195209852</v>
      </c>
    </row>
    <row r="196" spans="1:6" ht="10.5" x14ac:dyDescent="0.25">
      <c r="A196" s="9">
        <v>42248</v>
      </c>
      <c r="B196" s="50">
        <f t="shared" ref="B196:B259" si="8">C196/100</f>
        <v>3.046703791367129E-2</v>
      </c>
      <c r="C196" s="7">
        <v>3.0467037913671291</v>
      </c>
      <c r="E196" s="50">
        <f t="shared" si="7"/>
        <v>2.2844572810945721E-2</v>
      </c>
      <c r="F196" s="7">
        <v>2.2844572810945722</v>
      </c>
    </row>
    <row r="197" spans="1:6" ht="10.5" x14ac:dyDescent="0.25">
      <c r="A197" s="9">
        <v>42278</v>
      </c>
      <c r="B197" s="50">
        <f t="shared" si="8"/>
        <v>3.1439081629822695E-2</v>
      </c>
      <c r="C197" s="7">
        <v>3.1439081629822692</v>
      </c>
      <c r="E197" s="50">
        <f t="shared" si="7"/>
        <v>2.2930903810888133E-2</v>
      </c>
      <c r="F197" s="7">
        <v>2.2930903810888132</v>
      </c>
    </row>
    <row r="198" spans="1:6" ht="10.5" x14ac:dyDescent="0.25">
      <c r="A198" s="9">
        <v>42309</v>
      </c>
      <c r="B198" s="50">
        <f t="shared" si="8"/>
        <v>3.2105103041240098E-2</v>
      </c>
      <c r="C198" s="7">
        <v>3.2105103041240097</v>
      </c>
      <c r="E198" s="50">
        <f t="shared" si="7"/>
        <v>2.3645587136036782E-2</v>
      </c>
      <c r="F198" s="7">
        <v>2.3645587136036781</v>
      </c>
    </row>
    <row r="199" spans="1:6" ht="10.5" x14ac:dyDescent="0.25">
      <c r="A199" s="9">
        <v>42339</v>
      </c>
      <c r="B199" s="50">
        <f t="shared" si="8"/>
        <v>3.2053395462275307E-2</v>
      </c>
      <c r="C199" s="7">
        <v>3.2053395462275307</v>
      </c>
      <c r="E199" s="50">
        <f t="shared" si="7"/>
        <v>2.4871271099380386E-2</v>
      </c>
      <c r="F199" s="7">
        <v>2.4871271099380388</v>
      </c>
    </row>
    <row r="200" spans="1:6" ht="10.5" x14ac:dyDescent="0.25">
      <c r="A200" s="9">
        <v>42370</v>
      </c>
      <c r="B200" s="50">
        <f t="shared" si="8"/>
        <v>3.1070149386229522E-2</v>
      </c>
      <c r="C200" s="7">
        <v>3.1070149386229522</v>
      </c>
      <c r="E200" s="50">
        <f t="shared" si="7"/>
        <v>2.6441014866918043E-2</v>
      </c>
      <c r="F200" s="7">
        <v>2.6441014866918042</v>
      </c>
    </row>
    <row r="201" spans="1:6" ht="10.5" x14ac:dyDescent="0.25">
      <c r="A201" s="9">
        <v>42401</v>
      </c>
      <c r="B201" s="50">
        <f t="shared" si="8"/>
        <v>2.9459324731761546E-2</v>
      </c>
      <c r="C201" s="7">
        <v>2.9459324731761547</v>
      </c>
      <c r="E201" s="50">
        <f t="shared" si="7"/>
        <v>2.8018329027761194E-2</v>
      </c>
      <c r="F201" s="7">
        <v>2.8018329027761193</v>
      </c>
    </row>
    <row r="202" spans="1:6" ht="10.5" x14ac:dyDescent="0.25">
      <c r="A202" s="9">
        <v>42430</v>
      </c>
      <c r="B202" s="50">
        <f t="shared" si="8"/>
        <v>2.7750472865870811E-2</v>
      </c>
      <c r="C202" s="7">
        <v>2.775047286587081</v>
      </c>
      <c r="E202" s="50">
        <f t="shared" si="7"/>
        <v>2.9099927165223725E-2</v>
      </c>
      <c r="F202" s="7">
        <v>2.9099927165223725</v>
      </c>
    </row>
    <row r="203" spans="1:6" ht="10.5" x14ac:dyDescent="0.25">
      <c r="A203" s="9">
        <v>42461</v>
      </c>
      <c r="B203" s="50">
        <f t="shared" si="8"/>
        <v>2.643847199701764E-2</v>
      </c>
      <c r="C203" s="7">
        <v>2.6438471997017641</v>
      </c>
      <c r="E203" s="50">
        <f t="shared" si="7"/>
        <v>2.9392487332128767E-2</v>
      </c>
      <c r="F203" s="7">
        <v>2.9392487332128767</v>
      </c>
    </row>
    <row r="204" spans="1:6" ht="10.5" x14ac:dyDescent="0.25">
      <c r="A204" s="9">
        <v>42491</v>
      </c>
      <c r="B204" s="50">
        <f t="shared" si="8"/>
        <v>2.5671796548737868E-2</v>
      </c>
      <c r="C204" s="7">
        <v>2.5671796548737866</v>
      </c>
      <c r="E204" s="50">
        <f t="shared" si="7"/>
        <v>2.8880215882639296E-2</v>
      </c>
      <c r="F204" s="7">
        <v>2.8880215882639297</v>
      </c>
    </row>
    <row r="205" spans="1:6" ht="10.5" x14ac:dyDescent="0.25">
      <c r="A205" s="9">
        <v>42522</v>
      </c>
      <c r="B205" s="50">
        <f t="shared" si="8"/>
        <v>2.5223836755978179E-2</v>
      </c>
      <c r="C205" s="7">
        <v>2.5223836755978177</v>
      </c>
      <c r="E205" s="50">
        <f t="shared" si="7"/>
        <v>2.7853646379775499E-2</v>
      </c>
      <c r="F205" s="7">
        <v>2.7853646379775499</v>
      </c>
    </row>
    <row r="206" spans="1:6" ht="10.5" x14ac:dyDescent="0.25">
      <c r="A206" s="9">
        <v>42552</v>
      </c>
      <c r="B206" s="50">
        <f t="shared" si="8"/>
        <v>2.4787941600145282E-2</v>
      </c>
      <c r="C206" s="7">
        <v>2.478794160014528</v>
      </c>
      <c r="E206" s="50">
        <f t="shared" si="7"/>
        <v>2.6447474029768114E-2</v>
      </c>
      <c r="F206" s="7">
        <v>2.6447474029768112</v>
      </c>
    </row>
    <row r="207" spans="1:6" customFormat="1" ht="10.5" x14ac:dyDescent="0.25">
      <c r="A207" s="9">
        <v>42583</v>
      </c>
      <c r="B207" s="50">
        <f t="shared" si="8"/>
        <v>2.4186265153171613E-2</v>
      </c>
      <c r="C207" s="7">
        <v>2.4186265153171611</v>
      </c>
      <c r="D207" s="2"/>
      <c r="E207" s="50">
        <f t="shared" si="7"/>
        <v>2.5244052223068955E-2</v>
      </c>
      <c r="F207" s="7">
        <v>2.5244052223068953</v>
      </c>
    </row>
    <row r="208" spans="1:6" customFormat="1" ht="10.5" x14ac:dyDescent="0.25">
      <c r="A208" s="9">
        <v>42614</v>
      </c>
      <c r="B208" s="50">
        <f t="shared" si="8"/>
        <v>2.3600443761650061E-2</v>
      </c>
      <c r="C208" s="7">
        <v>2.3600443761650061</v>
      </c>
      <c r="D208" s="2"/>
      <c r="E208" s="50">
        <f t="shared" ref="E208:E271" si="9">F208/100</f>
        <v>2.4447209311572387E-2</v>
      </c>
      <c r="F208" s="7">
        <v>2.4447209311572387</v>
      </c>
    </row>
    <row r="209" spans="1:9" customFormat="1" ht="10.5" x14ac:dyDescent="0.25">
      <c r="A209" s="9">
        <v>42644</v>
      </c>
      <c r="B209" s="50">
        <f t="shared" si="8"/>
        <v>2.3159319682960703E-2</v>
      </c>
      <c r="C209" s="7">
        <v>2.3159319682960704</v>
      </c>
      <c r="D209" s="2"/>
      <c r="E209" s="50">
        <f t="shared" si="9"/>
        <v>2.4145487723600763E-2</v>
      </c>
      <c r="F209" s="7">
        <v>2.4145487723600763</v>
      </c>
    </row>
    <row r="210" spans="1:9" customFormat="1" ht="10.5" x14ac:dyDescent="0.25">
      <c r="A210" s="9">
        <v>42675</v>
      </c>
      <c r="B210" s="50">
        <f t="shared" si="8"/>
        <v>2.2955176340044264E-2</v>
      </c>
      <c r="C210" s="7">
        <v>2.2955176340044265</v>
      </c>
      <c r="D210" s="2"/>
      <c r="E210" s="50">
        <f t="shared" si="9"/>
        <v>2.4132608997530697E-2</v>
      </c>
      <c r="F210" s="7">
        <v>2.4132608997530696</v>
      </c>
    </row>
    <row r="211" spans="1:9" customFormat="1" ht="10.5" x14ac:dyDescent="0.25">
      <c r="A211" s="9">
        <v>42705</v>
      </c>
      <c r="B211" s="50">
        <f t="shared" si="8"/>
        <v>2.285397634363015E-2</v>
      </c>
      <c r="C211" s="7">
        <v>2.2853976343630151</v>
      </c>
      <c r="D211" s="2"/>
      <c r="E211" s="50">
        <f t="shared" si="9"/>
        <v>2.4300423103955918E-2</v>
      </c>
      <c r="F211" s="7">
        <v>2.4300423103955917</v>
      </c>
    </row>
    <row r="212" spans="1:9" customFormat="1" ht="10.5" x14ac:dyDescent="0.25">
      <c r="A212" s="9">
        <v>42736</v>
      </c>
      <c r="B212" s="50">
        <f t="shared" si="8"/>
        <v>2.2620584844819835E-2</v>
      </c>
      <c r="C212" s="7">
        <v>2.2620584844819835</v>
      </c>
      <c r="D212" s="2"/>
      <c r="E212" s="50">
        <f t="shared" si="9"/>
        <v>2.4471557573554965E-2</v>
      </c>
      <c r="F212" s="7">
        <v>2.4471557573554965</v>
      </c>
    </row>
    <row r="213" spans="1:9" customFormat="1" ht="10.5" x14ac:dyDescent="0.25">
      <c r="A213" s="9">
        <v>42767</v>
      </c>
      <c r="B213" s="50">
        <f t="shared" si="8"/>
        <v>2.2235299902859808E-2</v>
      </c>
      <c r="C213" s="7">
        <v>2.2235299902859809</v>
      </c>
      <c r="D213" s="2"/>
      <c r="E213" s="50">
        <f t="shared" si="9"/>
        <v>2.453025708100201E-2</v>
      </c>
      <c r="F213" s="7">
        <v>2.4530257081002009</v>
      </c>
    </row>
    <row r="214" spans="1:9" customFormat="1" ht="10.5" x14ac:dyDescent="0.25">
      <c r="A214" s="9">
        <v>42795</v>
      </c>
      <c r="B214" s="50">
        <f t="shared" si="8"/>
        <v>2.1778633021699266E-2</v>
      </c>
      <c r="C214" s="7">
        <v>2.1778633021699267</v>
      </c>
      <c r="D214" s="2"/>
      <c r="E214" s="50">
        <f t="shared" si="9"/>
        <v>2.4354131676440131E-2</v>
      </c>
      <c r="F214" s="7">
        <v>2.4354131676440129</v>
      </c>
    </row>
    <row r="215" spans="1:9" customFormat="1" ht="10.5" x14ac:dyDescent="0.25">
      <c r="A215" s="9">
        <v>42826</v>
      </c>
      <c r="B215" s="50">
        <f t="shared" si="8"/>
        <v>2.1407072490349056E-2</v>
      </c>
      <c r="C215" s="7">
        <v>2.1407072490349055</v>
      </c>
      <c r="D215" s="2"/>
      <c r="E215" s="50">
        <f t="shared" si="9"/>
        <v>2.3935718391762308E-2</v>
      </c>
      <c r="F215" s="7">
        <v>2.3935718391762308</v>
      </c>
    </row>
    <row r="216" spans="1:9" customFormat="1" ht="10.5" x14ac:dyDescent="0.25">
      <c r="A216" s="9">
        <v>42856</v>
      </c>
      <c r="B216" s="50">
        <f t="shared" si="8"/>
        <v>2.1257280732996268E-2</v>
      </c>
      <c r="C216" s="7">
        <v>2.1257280732996269</v>
      </c>
      <c r="D216" s="2"/>
      <c r="E216" s="50">
        <f t="shared" si="9"/>
        <v>2.3346624795987588E-2</v>
      </c>
      <c r="F216" s="7">
        <v>2.3346624795987587</v>
      </c>
    </row>
    <row r="217" spans="1:9" customFormat="1" ht="10.5" x14ac:dyDescent="0.25">
      <c r="A217" s="9">
        <v>42887</v>
      </c>
      <c r="B217" s="50">
        <f t="shared" si="8"/>
        <v>2.1269560340408306E-2</v>
      </c>
      <c r="C217" s="7">
        <v>2.1269560340408304</v>
      </c>
      <c r="D217" s="185"/>
      <c r="E217" s="50">
        <f t="shared" si="9"/>
        <v>2.2693815283706779E-2</v>
      </c>
      <c r="F217" s="7">
        <v>2.269381528370678</v>
      </c>
    </row>
    <row r="218" spans="1:9" customFormat="1" ht="10.5" x14ac:dyDescent="0.25">
      <c r="A218" s="9">
        <v>42917</v>
      </c>
      <c r="B218" s="50">
        <f t="shared" si="8"/>
        <v>2.1381906934506142E-2</v>
      </c>
      <c r="C218" s="7">
        <v>2.1381906934506141</v>
      </c>
      <c r="D218" s="185"/>
      <c r="E218" s="50">
        <f t="shared" si="9"/>
        <v>2.1935986170124388E-2</v>
      </c>
      <c r="F218" s="7">
        <v>2.1935986170124386</v>
      </c>
    </row>
    <row r="219" spans="1:9" customFormat="1" ht="10.5" x14ac:dyDescent="0.25">
      <c r="A219" s="9">
        <v>42948</v>
      </c>
      <c r="B219" s="50">
        <f t="shared" si="8"/>
        <v>2.1542921259538703E-2</v>
      </c>
      <c r="C219" s="7">
        <v>2.1542921259538703</v>
      </c>
      <c r="D219" s="185"/>
      <c r="E219" s="50">
        <f t="shared" si="9"/>
        <v>2.1084138079137102E-2</v>
      </c>
      <c r="F219" s="7">
        <v>2.1084138079137102</v>
      </c>
    </row>
    <row r="220" spans="1:9" customFormat="1" ht="10.5" x14ac:dyDescent="0.25">
      <c r="A220" s="9">
        <v>42979</v>
      </c>
      <c r="B220" s="50">
        <f>C220/100</f>
        <v>2.1653783580231189E-2</v>
      </c>
      <c r="C220" s="7">
        <v>2.1653783580231187</v>
      </c>
      <c r="D220" s="185"/>
      <c r="E220" s="50">
        <f t="shared" si="9"/>
        <v>2.0150044415958517E-2</v>
      </c>
      <c r="F220" s="7">
        <v>2.0150044415958517</v>
      </c>
      <c r="I220" s="216"/>
    </row>
    <row r="221" spans="1:9" customFormat="1" ht="10.5" x14ac:dyDescent="0.25">
      <c r="A221" s="9">
        <v>43009</v>
      </c>
      <c r="B221" s="50">
        <f t="shared" si="8"/>
        <v>2.1655631869464322E-2</v>
      </c>
      <c r="C221" s="7">
        <v>2.1655631869464322</v>
      </c>
      <c r="D221" s="185"/>
      <c r="E221" s="50">
        <f t="shared" si="9"/>
        <v>1.9407666052262816E-2</v>
      </c>
      <c r="F221" s="7">
        <v>1.9407666052262815</v>
      </c>
      <c r="I221" s="216"/>
    </row>
    <row r="222" spans="1:9" customFormat="1" ht="10.5" x14ac:dyDescent="0.25">
      <c r="A222" s="9">
        <v>43040</v>
      </c>
      <c r="B222" s="50">
        <f t="shared" si="8"/>
        <v>2.1481001962612333E-2</v>
      </c>
      <c r="C222" s="7">
        <v>2.1481001962612334</v>
      </c>
      <c r="D222" s="185"/>
      <c r="E222" s="50">
        <f t="shared" si="9"/>
        <v>1.8825659401155645E-2</v>
      </c>
      <c r="F222" s="7">
        <v>1.8825659401155643</v>
      </c>
      <c r="I222" s="216"/>
    </row>
    <row r="223" spans="1:9" customFormat="1" ht="10.5" x14ac:dyDescent="0.25">
      <c r="A223" s="9">
        <v>43070</v>
      </c>
      <c r="B223" s="50">
        <f t="shared" si="8"/>
        <v>2.1084092013301015E-2</v>
      </c>
      <c r="C223" s="7">
        <v>2.1084092013301015</v>
      </c>
      <c r="D223" s="185"/>
      <c r="E223" s="50">
        <f t="shared" si="9"/>
        <v>1.8267602770822879E-2</v>
      </c>
      <c r="F223" s="7">
        <v>1.8267602770822879</v>
      </c>
      <c r="I223" s="216"/>
    </row>
    <row r="224" spans="1:9" customFormat="1" ht="10.5" x14ac:dyDescent="0.25">
      <c r="A224" s="9">
        <v>43101</v>
      </c>
      <c r="B224" s="50">
        <f t="shared" si="8"/>
        <v>2.0439409741070603E-2</v>
      </c>
      <c r="C224" s="7">
        <v>2.0439409741070604</v>
      </c>
      <c r="D224" s="185"/>
      <c r="E224" s="50">
        <f t="shared" si="9"/>
        <v>1.7625535666890145E-2</v>
      </c>
      <c r="F224" s="7">
        <v>1.7625535666890144</v>
      </c>
      <c r="I224" s="216"/>
    </row>
    <row r="225" spans="1:9" customFormat="1" ht="10.5" x14ac:dyDescent="0.25">
      <c r="A225" s="9">
        <v>43132</v>
      </c>
      <c r="B225" s="50">
        <f t="shared" si="8"/>
        <v>1.9636666242291677E-2</v>
      </c>
      <c r="C225" s="7">
        <v>1.9636666242291678</v>
      </c>
      <c r="D225" s="185"/>
      <c r="E225" s="50">
        <f t="shared" si="9"/>
        <v>1.6886859189639107E-2</v>
      </c>
      <c r="F225" s="7">
        <v>1.6886859189639107</v>
      </c>
      <c r="I225" s="216"/>
    </row>
    <row r="226" spans="1:9" customFormat="1" ht="10.5" x14ac:dyDescent="0.25">
      <c r="A226" s="9">
        <v>43160</v>
      </c>
      <c r="B226" s="50">
        <f t="shared" si="8"/>
        <v>1.8992192663172418E-2</v>
      </c>
      <c r="C226" s="7">
        <v>1.8992192663172418</v>
      </c>
      <c r="D226" s="185"/>
      <c r="E226" s="50">
        <f t="shared" si="9"/>
        <v>1.6160167043937346E-2</v>
      </c>
      <c r="F226" s="7">
        <v>1.6160167043937348</v>
      </c>
      <c r="I226" s="216"/>
    </row>
    <row r="227" spans="1:9" customFormat="1" ht="10.5" x14ac:dyDescent="0.25">
      <c r="A227" s="9">
        <v>43191</v>
      </c>
      <c r="B227" s="50">
        <f t="shared" si="8"/>
        <v>1.8811906064607593E-2</v>
      </c>
      <c r="C227" s="7">
        <v>1.8811906064607593</v>
      </c>
      <c r="D227" s="185"/>
      <c r="E227" s="50">
        <f t="shared" si="9"/>
        <v>1.5420634372479558E-2</v>
      </c>
      <c r="F227" s="7">
        <v>1.5420634372479558</v>
      </c>
      <c r="I227" s="216"/>
    </row>
    <row r="228" spans="1:9" customFormat="1" ht="10.5" x14ac:dyDescent="0.25">
      <c r="A228" s="9">
        <v>43221</v>
      </c>
      <c r="B228" s="50">
        <f t="shared" si="8"/>
        <v>1.906867886943233E-2</v>
      </c>
      <c r="C228" s="7">
        <v>1.9068678869432329</v>
      </c>
      <c r="D228" s="185"/>
      <c r="E228" s="50">
        <f t="shared" si="9"/>
        <v>1.4633474190499334E-2</v>
      </c>
      <c r="F228" s="7">
        <v>1.4633474190499334</v>
      </c>
      <c r="I228" s="216"/>
    </row>
    <row r="229" spans="1:9" customFormat="1" ht="10.5" x14ac:dyDescent="0.25">
      <c r="A229" s="9">
        <v>43252</v>
      </c>
      <c r="B229" s="50">
        <f t="shared" si="8"/>
        <v>1.9570478963990244E-2</v>
      </c>
      <c r="C229" s="7">
        <v>1.9570478963990245</v>
      </c>
      <c r="D229" s="185"/>
      <c r="E229" s="50">
        <f t="shared" si="9"/>
        <v>1.3912564290244145E-2</v>
      </c>
      <c r="F229" s="7">
        <v>1.3912564290244145</v>
      </c>
      <c r="I229" s="216"/>
    </row>
    <row r="230" spans="1:9" customFormat="1" ht="10.5" x14ac:dyDescent="0.25">
      <c r="A230" s="9">
        <v>43282</v>
      </c>
      <c r="B230" s="50">
        <f t="shared" si="8"/>
        <v>2.0166961236258166E-2</v>
      </c>
      <c r="C230" s="7">
        <v>2.0166961236258167</v>
      </c>
      <c r="D230" s="185"/>
      <c r="E230" s="50">
        <f t="shared" si="9"/>
        <v>1.3311707965619295E-2</v>
      </c>
      <c r="F230" s="7">
        <v>1.3311707965619295</v>
      </c>
      <c r="I230" s="216"/>
    </row>
    <row r="231" spans="1:9" customFormat="1" ht="10.5" x14ac:dyDescent="0.25">
      <c r="A231" s="9">
        <v>43313</v>
      </c>
      <c r="B231" s="50">
        <f t="shared" si="8"/>
        <v>2.0750492694702104E-2</v>
      </c>
      <c r="C231" s="7">
        <v>2.0750492694702105</v>
      </c>
      <c r="D231" s="185"/>
      <c r="E231" s="50">
        <f t="shared" si="9"/>
        <v>1.2812782815512715E-2</v>
      </c>
      <c r="F231" s="7">
        <v>1.2812782815512715</v>
      </c>
      <c r="I231" s="216"/>
    </row>
    <row r="232" spans="1:9" customFormat="1" ht="10.5" x14ac:dyDescent="0.25">
      <c r="A232" s="9">
        <v>43344</v>
      </c>
      <c r="B232" s="50">
        <f t="shared" si="8"/>
        <v>2.1385029737639578E-2</v>
      </c>
      <c r="C232" s="7">
        <v>2.1385029737639578</v>
      </c>
      <c r="D232" s="185"/>
      <c r="E232" s="50">
        <f t="shared" si="9"/>
        <v>1.2330047500379852E-2</v>
      </c>
      <c r="F232" s="7">
        <v>1.2330047500379853</v>
      </c>
      <c r="I232" s="216"/>
    </row>
    <row r="233" spans="1:9" customFormat="1" ht="10.5" x14ac:dyDescent="0.25">
      <c r="A233" s="9">
        <v>43374</v>
      </c>
      <c r="B233" s="50">
        <f t="shared" si="8"/>
        <v>2.2039606358060838E-2</v>
      </c>
      <c r="C233" s="7">
        <v>2.2039606358060837</v>
      </c>
      <c r="D233" s="185"/>
      <c r="E233" s="50">
        <f t="shared" si="9"/>
        <v>1.1886329519806966E-2</v>
      </c>
      <c r="F233" s="7">
        <v>1.1886329519806966</v>
      </c>
      <c r="I233" s="216"/>
    </row>
    <row r="234" spans="1:9" customFormat="1" ht="10.5" x14ac:dyDescent="0.25">
      <c r="A234" s="9">
        <v>43405</v>
      </c>
      <c r="B234" s="50">
        <f t="shared" si="8"/>
        <v>2.2548141070291836E-2</v>
      </c>
      <c r="C234" s="7">
        <v>2.2548141070291834</v>
      </c>
      <c r="D234" s="185"/>
      <c r="E234" s="50">
        <f t="shared" si="9"/>
        <v>1.1558726916372181E-2</v>
      </c>
      <c r="F234" s="7">
        <v>1.1558726916372182</v>
      </c>
      <c r="I234" s="216"/>
    </row>
    <row r="235" spans="1:9" customFormat="1" ht="10.5" x14ac:dyDescent="0.25">
      <c r="A235" s="9">
        <v>43435</v>
      </c>
      <c r="B235" s="50">
        <f t="shared" si="8"/>
        <v>2.2778193852115838E-2</v>
      </c>
      <c r="C235" s="7">
        <v>2.277819385211584</v>
      </c>
      <c r="D235" s="185"/>
      <c r="E235" s="50">
        <f t="shared" si="9"/>
        <v>1.143045102346279E-2</v>
      </c>
      <c r="F235" s="7">
        <v>1.1430451023462791</v>
      </c>
      <c r="I235" s="216"/>
    </row>
    <row r="236" spans="1:9" customFormat="1" ht="10.5" x14ac:dyDescent="0.25">
      <c r="A236" s="9">
        <v>43466</v>
      </c>
      <c r="B236" s="50">
        <f t="shared" si="8"/>
        <v>2.2715588603665387E-2</v>
      </c>
      <c r="C236" s="7">
        <v>2.2715588603665386</v>
      </c>
      <c r="D236" s="185"/>
      <c r="E236" s="50">
        <f t="shared" si="9"/>
        <v>1.1507262026147642E-2</v>
      </c>
      <c r="F236" s="7">
        <v>1.1507262026147642</v>
      </c>
      <c r="I236" s="216"/>
    </row>
    <row r="237" spans="1:9" customFormat="1" ht="10.5" x14ac:dyDescent="0.25">
      <c r="A237" s="9">
        <v>43497</v>
      </c>
      <c r="B237" s="50">
        <f t="shared" si="8"/>
        <v>2.2454392125482999E-2</v>
      </c>
      <c r="C237" s="7">
        <v>2.2454392125483</v>
      </c>
      <c r="D237" s="185"/>
      <c r="E237" s="50">
        <f t="shared" si="9"/>
        <v>1.18713362339557E-2</v>
      </c>
      <c r="F237" s="7">
        <v>1.18713362339557</v>
      </c>
      <c r="I237" s="216"/>
    </row>
    <row r="238" spans="1:9" customFormat="1" ht="10.5" x14ac:dyDescent="0.25">
      <c r="A238" s="9">
        <v>43525</v>
      </c>
      <c r="B238" s="50">
        <f t="shared" si="8"/>
        <v>2.2013157343309268E-2</v>
      </c>
      <c r="C238" s="7">
        <v>2.2013157343309269</v>
      </c>
      <c r="D238" s="185"/>
      <c r="E238" s="50">
        <f t="shared" si="9"/>
        <v>1.2570420484538688E-2</v>
      </c>
      <c r="F238" s="7">
        <v>1.2570420484538687</v>
      </c>
      <c r="I238" s="216"/>
    </row>
    <row r="239" spans="1:9" customFormat="1" ht="10.5" x14ac:dyDescent="0.25">
      <c r="A239" s="9">
        <v>43556</v>
      </c>
      <c r="B239" s="50">
        <f t="shared" si="8"/>
        <v>2.1620411953063051E-2</v>
      </c>
      <c r="C239" s="7">
        <v>2.1620411953063052</v>
      </c>
      <c r="D239" s="185"/>
      <c r="E239" s="50">
        <f t="shared" si="9"/>
        <v>1.3527554537365427E-2</v>
      </c>
      <c r="F239" s="7">
        <v>1.3527554537365427</v>
      </c>
      <c r="I239" s="216"/>
    </row>
    <row r="240" spans="1:9" customFormat="1" ht="10.5" x14ac:dyDescent="0.25">
      <c r="A240" s="9">
        <v>43586</v>
      </c>
      <c r="B240" s="50">
        <f t="shared" si="8"/>
        <v>2.1422146438426149E-2</v>
      </c>
      <c r="C240" s="7">
        <v>2.1422146438426148</v>
      </c>
      <c r="D240" s="185"/>
      <c r="E240" s="50">
        <f t="shared" si="9"/>
        <v>1.4585038126569224E-2</v>
      </c>
      <c r="F240" s="7">
        <v>1.4585038126569223</v>
      </c>
      <c r="I240" s="216"/>
    </row>
    <row r="241" spans="1:9" customFormat="1" ht="10.5" x14ac:dyDescent="0.25">
      <c r="A241" s="9">
        <v>43617</v>
      </c>
      <c r="B241" s="50">
        <f t="shared" si="8"/>
        <v>2.1413994846903761E-2</v>
      </c>
      <c r="C241" s="7">
        <v>2.1413994846903761</v>
      </c>
      <c r="D241" s="185"/>
      <c r="E241" s="50">
        <f t="shared" si="9"/>
        <v>1.5413808931886869E-2</v>
      </c>
      <c r="F241" s="7">
        <v>1.541380893188687</v>
      </c>
      <c r="I241" s="216"/>
    </row>
    <row r="242" spans="1:9" customFormat="1" ht="10.5" x14ac:dyDescent="0.25">
      <c r="A242" s="9">
        <v>43647</v>
      </c>
      <c r="B242" s="50">
        <f t="shared" si="8"/>
        <v>2.1513604534008638E-2</v>
      </c>
      <c r="C242" s="7">
        <v>2.1513604534008639</v>
      </c>
      <c r="D242" s="185"/>
      <c r="E242" s="50">
        <f t="shared" si="9"/>
        <v>1.5885089403746534E-2</v>
      </c>
      <c r="F242" s="7">
        <v>1.5885089403746535</v>
      </c>
      <c r="I242" s="216"/>
    </row>
    <row r="243" spans="1:9" customFormat="1" ht="10.5" x14ac:dyDescent="0.25">
      <c r="A243" s="9">
        <v>43678</v>
      </c>
      <c r="B243" s="50">
        <f t="shared" si="8"/>
        <v>2.1725716570749353E-2</v>
      </c>
      <c r="C243" s="7">
        <v>2.1725716570749354</v>
      </c>
      <c r="D243" s="185"/>
      <c r="E243" s="50">
        <f t="shared" si="9"/>
        <v>1.6117749053860115E-2</v>
      </c>
      <c r="F243" s="7">
        <v>1.6117749053860115</v>
      </c>
      <c r="I243" s="216"/>
    </row>
    <row r="244" spans="1:9" customFormat="1" ht="10.5" x14ac:dyDescent="0.25">
      <c r="A244" s="9">
        <v>43709</v>
      </c>
      <c r="B244" s="50">
        <f t="shared" si="8"/>
        <v>2.1973483771866743E-2</v>
      </c>
      <c r="C244" s="7">
        <v>2.1973483771866742</v>
      </c>
      <c r="D244" s="185"/>
      <c r="E244" s="50">
        <f t="shared" si="9"/>
        <v>1.6378267734957375E-2</v>
      </c>
      <c r="F244" s="7">
        <v>1.6378267734957375</v>
      </c>
      <c r="I244" s="216"/>
    </row>
    <row r="245" spans="1:9" customFormat="1" ht="10.5" x14ac:dyDescent="0.25">
      <c r="A245" s="9">
        <v>43739</v>
      </c>
      <c r="B245" s="50">
        <f t="shared" si="8"/>
        <v>2.2032854840600819E-2</v>
      </c>
      <c r="C245" s="7">
        <v>2.203285484060082</v>
      </c>
      <c r="D245" s="185"/>
      <c r="E245" s="50">
        <f t="shared" si="9"/>
        <v>1.6866402340499836E-2</v>
      </c>
      <c r="F245" s="7">
        <v>1.6866402340499835</v>
      </c>
      <c r="I245" s="216"/>
    </row>
    <row r="246" spans="1:9" customFormat="1" ht="10.5" x14ac:dyDescent="0.25">
      <c r="A246" s="9">
        <v>43770</v>
      </c>
      <c r="B246" s="50">
        <f t="shared" si="8"/>
        <v>2.1905540823517488E-2</v>
      </c>
      <c r="C246" s="7">
        <v>2.1905540823517486</v>
      </c>
      <c r="D246" s="185"/>
      <c r="E246" s="50">
        <f t="shared" si="9"/>
        <v>1.7673385280496487E-2</v>
      </c>
      <c r="F246" s="7">
        <v>1.7673385280496485</v>
      </c>
      <c r="I246" s="216"/>
    </row>
    <row r="247" spans="1:9" customFormat="1" ht="10.5" x14ac:dyDescent="0.25">
      <c r="A247" s="9">
        <v>43800</v>
      </c>
      <c r="B247" s="50">
        <f t="shared" si="8"/>
        <v>2.2236953066159429E-2</v>
      </c>
      <c r="C247" s="7">
        <v>2.2236953066159431</v>
      </c>
      <c r="D247" s="185"/>
      <c r="E247" s="50">
        <f t="shared" si="9"/>
        <v>1.8795076747460008E-2</v>
      </c>
      <c r="F247" s="7">
        <v>1.8795076747460009</v>
      </c>
      <c r="I247" s="216"/>
    </row>
    <row r="248" spans="1:9" customFormat="1" ht="10.5" x14ac:dyDescent="0.25">
      <c r="A248" s="9">
        <v>43831</v>
      </c>
      <c r="B248" s="50">
        <f t="shared" si="8"/>
        <v>2.3415711863725076E-2</v>
      </c>
      <c r="C248" s="7">
        <v>2.3415711863725077</v>
      </c>
      <c r="D248" s="185"/>
      <c r="E248" s="50">
        <f t="shared" si="9"/>
        <v>1.9785267903259542E-2</v>
      </c>
      <c r="F248" s="7">
        <v>1.9785267903259542</v>
      </c>
      <c r="I248" s="216"/>
    </row>
    <row r="249" spans="1:9" customFormat="1" ht="10.5" x14ac:dyDescent="0.25">
      <c r="A249" s="9">
        <v>43862</v>
      </c>
      <c r="B249" s="50">
        <f t="shared" si="8"/>
        <v>2.5329732833381288E-2</v>
      </c>
      <c r="C249" s="7">
        <v>2.5329732833381287</v>
      </c>
      <c r="D249" s="185"/>
      <c r="E249" s="50">
        <f t="shared" si="9"/>
        <v>2.0177489682632631E-2</v>
      </c>
      <c r="F249" s="7">
        <v>2.017748968263263</v>
      </c>
      <c r="I249" s="216"/>
    </row>
    <row r="250" spans="1:9" customFormat="1" ht="10.5" x14ac:dyDescent="0.25">
      <c r="A250" s="9">
        <v>43891</v>
      </c>
      <c r="B250" s="50">
        <f t="shared" si="8"/>
        <v>2.7839409439192248E-2</v>
      </c>
      <c r="C250" s="7">
        <v>2.7839409439192249</v>
      </c>
      <c r="D250" s="185"/>
      <c r="E250" s="50">
        <f t="shared" si="9"/>
        <v>1.9778764150499586E-2</v>
      </c>
      <c r="F250" s="7">
        <v>1.9778764150499586</v>
      </c>
      <c r="I250" s="216"/>
    </row>
    <row r="251" spans="1:9" customFormat="1" ht="10.5" x14ac:dyDescent="0.25">
      <c r="A251" s="9">
        <v>43922</v>
      </c>
      <c r="B251" s="50">
        <f t="shared" si="8"/>
        <v>3.0984874296006285E-2</v>
      </c>
      <c r="C251" s="7">
        <v>3.0984874296006284</v>
      </c>
      <c r="D251" s="185"/>
      <c r="E251" s="50">
        <f t="shared" si="9"/>
        <v>1.8644056215562314E-2</v>
      </c>
      <c r="F251" s="7">
        <v>1.8644056215562315</v>
      </c>
      <c r="I251" s="216"/>
    </row>
    <row r="252" spans="1:9" customFormat="1" ht="10.5" x14ac:dyDescent="0.25">
      <c r="A252" s="9">
        <v>43952</v>
      </c>
      <c r="B252" s="50">
        <f t="shared" si="8"/>
        <v>3.4768655709801317E-2</v>
      </c>
      <c r="C252" s="7">
        <v>3.4768655709801317</v>
      </c>
      <c r="D252" s="185"/>
      <c r="E252" s="50">
        <f t="shared" si="9"/>
        <v>1.6966526889309788E-2</v>
      </c>
      <c r="F252" s="7">
        <v>1.696652688930979</v>
      </c>
      <c r="I252" s="216"/>
    </row>
    <row r="253" spans="1:9" customFormat="1" ht="10.5" x14ac:dyDescent="0.25">
      <c r="A253" s="9">
        <v>43983</v>
      </c>
      <c r="B253" s="50">
        <f t="shared" si="8"/>
        <v>3.9144517748939164E-2</v>
      </c>
      <c r="C253" s="7">
        <v>3.9144517748939163</v>
      </c>
      <c r="D253" s="185"/>
      <c r="E253" s="50">
        <f t="shared" si="9"/>
        <v>1.5014556155077227E-2</v>
      </c>
      <c r="F253" s="7">
        <v>1.5014556155077228</v>
      </c>
      <c r="I253" s="216"/>
    </row>
    <row r="254" spans="1:9" customFormat="1" ht="10.5" x14ac:dyDescent="0.25">
      <c r="A254" s="9">
        <v>44013</v>
      </c>
      <c r="B254" s="50">
        <f t="shared" si="8"/>
        <v>4.3768843546987631E-2</v>
      </c>
      <c r="C254" s="7">
        <v>4.3768843546987632</v>
      </c>
      <c r="D254" s="185"/>
      <c r="E254" s="50">
        <f t="shared" si="9"/>
        <v>1.3013055996805951E-2</v>
      </c>
      <c r="F254" s="7">
        <v>1.3013055996805951</v>
      </c>
      <c r="I254" s="216"/>
    </row>
    <row r="255" spans="1:9" customFormat="1" ht="10.5" x14ac:dyDescent="0.25">
      <c r="A255" s="9">
        <v>44044</v>
      </c>
      <c r="B255" s="50">
        <f t="shared" si="8"/>
        <v>4.8576071757953539E-2</v>
      </c>
      <c r="C255" s="7">
        <v>4.8576071757953541</v>
      </c>
      <c r="D255" s="185"/>
      <c r="E255" s="50">
        <f t="shared" si="9"/>
        <v>1.1222266820588358E-2</v>
      </c>
      <c r="F255" s="7">
        <v>1.1222266820588358</v>
      </c>
      <c r="I255" s="216"/>
    </row>
    <row r="256" spans="1:9" customFormat="1" ht="10.5" x14ac:dyDescent="0.25">
      <c r="A256" s="9">
        <v>44075</v>
      </c>
      <c r="B256" s="50">
        <f t="shared" si="8"/>
        <v>5.2774240570270942E-2</v>
      </c>
      <c r="C256" s="7">
        <v>5.2774240570270941</v>
      </c>
      <c r="D256" s="185"/>
      <c r="E256" s="50">
        <f t="shared" si="9"/>
        <v>9.9801827450844982E-3</v>
      </c>
      <c r="F256" s="7">
        <v>0.99801827450844982</v>
      </c>
      <c r="I256" s="216"/>
    </row>
    <row r="257" spans="1:9" customFormat="1" ht="10.5" x14ac:dyDescent="0.25">
      <c r="A257" s="9">
        <v>44105</v>
      </c>
      <c r="B257" s="50">
        <f t="shared" si="8"/>
        <v>5.6832561433432904E-2</v>
      </c>
      <c r="C257" s="7">
        <v>5.6832561433432902</v>
      </c>
      <c r="D257" s="185"/>
      <c r="E257" s="50">
        <f t="shared" si="9"/>
        <v>9.3968657133259668E-3</v>
      </c>
      <c r="F257" s="7">
        <v>0.9396865713325967</v>
      </c>
      <c r="I257" s="216"/>
    </row>
    <row r="258" spans="1:9" customFormat="1" ht="10.5" x14ac:dyDescent="0.25">
      <c r="A258" s="9">
        <v>44136</v>
      </c>
      <c r="B258" s="50">
        <f t="shared" si="8"/>
        <v>6.0959419412436169E-2</v>
      </c>
      <c r="C258" s="7">
        <v>6.0959419412436171</v>
      </c>
      <c r="D258" s="185"/>
      <c r="E258" s="50">
        <f t="shared" si="9"/>
        <v>9.4321067192077671E-3</v>
      </c>
      <c r="F258" s="7">
        <v>0.94321067192077679</v>
      </c>
      <c r="I258" s="216"/>
    </row>
    <row r="259" spans="1:9" customFormat="1" ht="10.5" x14ac:dyDescent="0.25">
      <c r="A259" s="9">
        <v>44166</v>
      </c>
      <c r="B259" s="50">
        <f t="shared" si="8"/>
        <v>6.4401910416380145E-2</v>
      </c>
      <c r="C259" s="7">
        <v>6.4401910416380144</v>
      </c>
      <c r="D259" s="185"/>
      <c r="E259" s="50">
        <f t="shared" si="9"/>
        <v>9.9372370555198437E-3</v>
      </c>
      <c r="F259" s="7">
        <v>0.9937237055519843</v>
      </c>
      <c r="I259" s="216"/>
    </row>
    <row r="260" spans="1:9" customFormat="1" ht="10.5" x14ac:dyDescent="0.25">
      <c r="A260" s="9">
        <v>44197</v>
      </c>
      <c r="B260" s="50">
        <f t="shared" ref="B260:B298" si="10">C260/100</f>
        <v>6.6251618896635819E-2</v>
      </c>
      <c r="C260" s="7">
        <v>6.6251618896635813</v>
      </c>
      <c r="D260" s="185"/>
      <c r="E260" s="50">
        <f t="shared" si="9"/>
        <v>1.0707365791909668E-2</v>
      </c>
      <c r="F260" s="7">
        <v>1.0707365791909669</v>
      </c>
      <c r="I260" s="216"/>
    </row>
    <row r="261" spans="1:9" customFormat="1" ht="10.5" x14ac:dyDescent="0.25">
      <c r="A261" s="9">
        <v>44228</v>
      </c>
      <c r="B261" s="50">
        <f t="shared" si="10"/>
        <v>6.6329850817508862E-2</v>
      </c>
      <c r="C261" s="7">
        <v>6.6329850817508857</v>
      </c>
      <c r="D261" s="185"/>
      <c r="E261" s="50">
        <f t="shared" si="9"/>
        <v>1.1570149805045234E-2</v>
      </c>
      <c r="F261" s="7">
        <v>1.1570149805045233</v>
      </c>
      <c r="I261" s="216"/>
    </row>
    <row r="262" spans="1:9" customFormat="1" ht="10.5" x14ac:dyDescent="0.25">
      <c r="A262" s="9">
        <v>44256</v>
      </c>
      <c r="B262" s="50">
        <f t="shared" si="10"/>
        <v>6.4399398690131782E-2</v>
      </c>
      <c r="C262" s="7">
        <v>6.4399398690131777</v>
      </c>
      <c r="D262" s="185"/>
      <c r="E262" s="50">
        <f t="shared" si="9"/>
        <v>1.2189197826098589E-2</v>
      </c>
      <c r="F262" s="7">
        <v>1.218919782609859</v>
      </c>
      <c r="I262" s="216"/>
    </row>
    <row r="263" spans="1:9" customFormat="1" ht="10.5" x14ac:dyDescent="0.25">
      <c r="A263" s="9">
        <v>44287</v>
      </c>
      <c r="B263" s="50">
        <f t="shared" si="10"/>
        <v>6.0701427129616237E-2</v>
      </c>
      <c r="C263" s="7">
        <v>6.0701427129616237</v>
      </c>
      <c r="D263" s="185"/>
      <c r="E263" s="50">
        <f t="shared" si="9"/>
        <v>1.2587755838165486E-2</v>
      </c>
      <c r="F263" s="7">
        <v>1.2587755838165486</v>
      </c>
      <c r="I263" s="216"/>
    </row>
    <row r="264" spans="1:9" customFormat="1" ht="10.5" x14ac:dyDescent="0.25">
      <c r="A264" s="9">
        <v>44317</v>
      </c>
      <c r="B264" s="50">
        <f t="shared" si="10"/>
        <v>5.6145920737500986E-2</v>
      </c>
      <c r="C264" s="7">
        <v>5.6145920737500985</v>
      </c>
      <c r="D264" s="185"/>
      <c r="E264" s="50">
        <f t="shared" si="9"/>
        <v>1.2745406136438733E-2</v>
      </c>
      <c r="F264" s="7">
        <v>1.2745406136438733</v>
      </c>
      <c r="I264" s="216"/>
    </row>
    <row r="265" spans="1:9" customFormat="1" ht="10.5" x14ac:dyDescent="0.25">
      <c r="A265" s="9">
        <v>44348</v>
      </c>
      <c r="B265" s="50">
        <f t="shared" si="10"/>
        <v>5.1448779074035896E-2</v>
      </c>
      <c r="C265" s="7">
        <v>5.1448779074035897</v>
      </c>
      <c r="D265" s="185"/>
      <c r="E265" s="50">
        <f>F265/100</f>
        <v>1.2539860085797527E-2</v>
      </c>
      <c r="F265" s="7">
        <v>1.2539860085797527</v>
      </c>
      <c r="I265" s="216"/>
    </row>
    <row r="266" spans="1:9" customFormat="1" ht="10.5" x14ac:dyDescent="0.25">
      <c r="A266" s="9">
        <v>44378</v>
      </c>
      <c r="B266" s="50">
        <f t="shared" si="10"/>
        <v>4.8645922857901806E-2</v>
      </c>
      <c r="C266" s="7">
        <v>4.8645922857901809</v>
      </c>
      <c r="D266" s="185"/>
      <c r="E266" s="50">
        <f t="shared" si="9"/>
        <v>1.2259583286127742E-2</v>
      </c>
      <c r="F266" s="7">
        <v>1.2259583286127742</v>
      </c>
      <c r="H266" s="2"/>
      <c r="I266" s="216"/>
    </row>
    <row r="267" spans="1:9" customFormat="1" ht="10.5" x14ac:dyDescent="0.25">
      <c r="A267" s="9">
        <v>44409</v>
      </c>
      <c r="B267" s="50">
        <f t="shared" si="10"/>
        <v>4.8956235131674415E-2</v>
      </c>
      <c r="C267" s="7">
        <v>4.8956235131674415</v>
      </c>
      <c r="D267" s="185"/>
      <c r="E267" s="50">
        <f t="shared" si="9"/>
        <v>1.2062210157911391E-2</v>
      </c>
      <c r="F267" s="7">
        <v>1.2062210157911391</v>
      </c>
      <c r="H267" s="2"/>
      <c r="I267" s="216"/>
    </row>
    <row r="268" spans="1:9" customFormat="1" ht="10.5" x14ac:dyDescent="0.25">
      <c r="A268" s="9">
        <v>44440</v>
      </c>
      <c r="B268" s="50">
        <f t="shared" si="10"/>
        <v>5.1375565634461023E-2</v>
      </c>
      <c r="C268" s="7">
        <v>5.1375565634461022</v>
      </c>
      <c r="D268" s="185"/>
      <c r="E268" s="50">
        <f t="shared" si="9"/>
        <v>1.1966328156429267E-2</v>
      </c>
      <c r="F268" s="7">
        <v>1.1966328156429267</v>
      </c>
      <c r="H268" s="2"/>
      <c r="I268" s="216"/>
    </row>
    <row r="269" spans="1:9" customFormat="1" ht="10.5" x14ac:dyDescent="0.25">
      <c r="A269" s="9">
        <v>44470</v>
      </c>
      <c r="B269" s="50">
        <f t="shared" si="10"/>
        <v>5.3911340147963525E-2</v>
      </c>
      <c r="C269" s="7">
        <v>5.3911340147963527</v>
      </c>
      <c r="D269" s="185"/>
      <c r="E269" s="50">
        <f t="shared" si="9"/>
        <v>1.2076292767497625E-2</v>
      </c>
      <c r="F269" s="7">
        <v>1.2076292767497625</v>
      </c>
      <c r="H269" s="2"/>
      <c r="I269" s="216"/>
    </row>
    <row r="270" spans="1:9" customFormat="1" ht="10.5" x14ac:dyDescent="0.25">
      <c r="A270" s="9">
        <v>44501</v>
      </c>
      <c r="B270" s="50">
        <f t="shared" si="10"/>
        <v>5.4706410732059375E-2</v>
      </c>
      <c r="C270" s="7">
        <v>5.4706410732059378</v>
      </c>
      <c r="D270" s="185"/>
      <c r="E270" s="50">
        <f t="shared" si="9"/>
        <v>1.2495935130110989E-2</v>
      </c>
      <c r="F270" s="7">
        <v>1.2495935130110989</v>
      </c>
      <c r="H270" s="2"/>
      <c r="I270" s="216"/>
    </row>
    <row r="271" spans="1:9" customFormat="1" ht="10.5" x14ac:dyDescent="0.25">
      <c r="A271" s="9">
        <v>44531</v>
      </c>
      <c r="B271" s="50">
        <f t="shared" si="10"/>
        <v>5.3717575231465434E-2</v>
      </c>
      <c r="C271" s="7">
        <v>5.3717575231465435</v>
      </c>
      <c r="D271" s="185"/>
      <c r="E271" s="50">
        <f t="shared" si="9"/>
        <v>1.329327262053891E-2</v>
      </c>
      <c r="F271" s="7">
        <v>1.329327262053891</v>
      </c>
      <c r="H271" s="2"/>
      <c r="I271" s="216"/>
    </row>
    <row r="272" spans="1:9" customFormat="1" ht="10.5" x14ac:dyDescent="0.25">
      <c r="A272" s="9">
        <v>44562</v>
      </c>
      <c r="B272" s="50">
        <f t="shared" si="10"/>
        <v>5.1236719398576949E-2</v>
      </c>
      <c r="C272" s="7">
        <v>5.1236719398576946</v>
      </c>
      <c r="D272" s="7"/>
      <c r="E272" s="50">
        <f t="shared" ref="E272:E298" si="11">F272/100</f>
        <v>1.4559639153191526E-2</v>
      </c>
      <c r="F272" s="7">
        <v>1.4559639153191526</v>
      </c>
      <c r="H272" s="2"/>
      <c r="I272" s="216"/>
    </row>
    <row r="273" spans="1:9" customFormat="1" ht="10.5" x14ac:dyDescent="0.25">
      <c r="A273" s="9">
        <v>44593</v>
      </c>
      <c r="B273" s="50">
        <f t="shared" si="10"/>
        <v>4.7692570618712453E-2</v>
      </c>
      <c r="C273" s="7">
        <v>4.7692570618712455</v>
      </c>
      <c r="D273" s="7"/>
      <c r="E273" s="50">
        <f t="shared" si="11"/>
        <v>1.6138179791016852E-2</v>
      </c>
      <c r="F273" s="7">
        <v>1.6138179791016853</v>
      </c>
      <c r="H273" s="2"/>
      <c r="I273" s="216"/>
    </row>
    <row r="274" spans="1:9" customFormat="1" ht="10.5" x14ac:dyDescent="0.25">
      <c r="A274" s="9">
        <v>44621</v>
      </c>
      <c r="B274" s="50">
        <f t="shared" si="10"/>
        <v>4.3716848473757078E-2</v>
      </c>
      <c r="C274" s="7">
        <v>4.3716848473757075</v>
      </c>
      <c r="D274" s="7"/>
      <c r="E274" s="50">
        <f t="shared" si="11"/>
        <v>1.7740707222415268E-2</v>
      </c>
      <c r="F274" s="7">
        <v>1.7740707222415268</v>
      </c>
      <c r="H274" s="2"/>
      <c r="I274" s="216"/>
    </row>
    <row r="275" spans="1:9" customFormat="1" ht="10.5" x14ac:dyDescent="0.25">
      <c r="A275" s="9">
        <v>44652</v>
      </c>
      <c r="B275" s="50">
        <f t="shared" si="10"/>
        <v>3.985688482960658E-2</v>
      </c>
      <c r="C275" s="7">
        <v>3.9856884829606583</v>
      </c>
      <c r="D275" s="7"/>
      <c r="E275" s="50">
        <f t="shared" si="11"/>
        <v>1.9151927299411165E-2</v>
      </c>
      <c r="F275" s="7">
        <v>1.9151927299411164</v>
      </c>
      <c r="H275" s="2"/>
      <c r="I275" s="216"/>
    </row>
    <row r="276" spans="1:9" customFormat="1" ht="10.5" x14ac:dyDescent="0.25">
      <c r="A276" s="9">
        <v>44682</v>
      </c>
      <c r="B276" s="50">
        <f t="shared" si="10"/>
        <v>3.6639135233920705E-2</v>
      </c>
      <c r="C276" s="7">
        <v>3.6639135233920705</v>
      </c>
      <c r="D276" s="7"/>
      <c r="E276" s="50">
        <f t="shared" si="11"/>
        <v>2.0208886514984013E-2</v>
      </c>
      <c r="F276" s="7">
        <v>2.0208886514984012</v>
      </c>
      <c r="H276" s="2"/>
      <c r="I276" s="216"/>
    </row>
    <row r="277" spans="1:9" customFormat="1" ht="10.5" x14ac:dyDescent="0.25">
      <c r="A277" s="9">
        <v>44713</v>
      </c>
      <c r="B277" s="50">
        <f t="shared" si="10"/>
        <v>3.3933487168093281E-2</v>
      </c>
      <c r="C277" s="7">
        <v>3.3933487168093284</v>
      </c>
      <c r="D277" s="7"/>
      <c r="E277" s="50">
        <f t="shared" si="11"/>
        <v>2.0641900402491194E-2</v>
      </c>
      <c r="F277" s="7">
        <v>2.0641900402491196</v>
      </c>
      <c r="H277" s="2"/>
      <c r="I277" s="216"/>
    </row>
    <row r="278" spans="1:9" ht="10.5" x14ac:dyDescent="0.25">
      <c r="A278" s="9">
        <v>44743</v>
      </c>
      <c r="B278" s="50">
        <f t="shared" si="10"/>
        <v>3.1165175774102369E-2</v>
      </c>
      <c r="C278" s="7">
        <v>3.1165175774102369</v>
      </c>
      <c r="E278" s="50">
        <f t="shared" si="11"/>
        <v>2.0230597753173898E-2</v>
      </c>
      <c r="F278" s="7">
        <v>2.0230597753173898</v>
      </c>
      <c r="I278" s="216"/>
    </row>
    <row r="279" spans="1:9" ht="10.5" x14ac:dyDescent="0.25">
      <c r="A279" s="9">
        <v>44774</v>
      </c>
      <c r="B279" s="50">
        <f t="shared" si="10"/>
        <v>2.7997506558271282E-2</v>
      </c>
      <c r="C279" s="7">
        <v>2.7997506558271281</v>
      </c>
      <c r="E279" s="50">
        <f t="shared" si="11"/>
        <v>1.9307613742006048E-2</v>
      </c>
      <c r="F279" s="7">
        <v>1.9307613742006047</v>
      </c>
      <c r="I279" s="216"/>
    </row>
    <row r="280" spans="1:9" ht="10.5" x14ac:dyDescent="0.25">
      <c r="A280" s="9">
        <v>44805</v>
      </c>
      <c r="B280" s="50">
        <f t="shared" si="10"/>
        <v>2.5686915450685542E-2</v>
      </c>
      <c r="C280" s="7">
        <v>2.5686915450685541</v>
      </c>
      <c r="E280" s="50">
        <f t="shared" si="11"/>
        <v>1.8694453604988046E-2</v>
      </c>
      <c r="F280" s="7">
        <v>1.8694453604988044</v>
      </c>
      <c r="I280" s="216"/>
    </row>
    <row r="281" spans="1:9" ht="10.5" x14ac:dyDescent="0.25">
      <c r="A281" s="9">
        <v>44835</v>
      </c>
      <c r="B281" s="50">
        <f t="shared" si="10"/>
        <v>2.4149035973936889E-2</v>
      </c>
      <c r="C281" s="7">
        <v>2.414903597393689</v>
      </c>
      <c r="E281" s="50">
        <f t="shared" si="11"/>
        <v>1.8773055511543669E-2</v>
      </c>
      <c r="F281" s="7">
        <v>1.877305551154367</v>
      </c>
      <c r="I281" s="216"/>
    </row>
    <row r="282" spans="1:9" ht="10.5" x14ac:dyDescent="0.25">
      <c r="A282" s="9">
        <v>44866</v>
      </c>
      <c r="B282" s="50">
        <f t="shared" si="10"/>
        <v>2.2983893445068196E-2</v>
      </c>
      <c r="C282" s="7">
        <v>2.2983893445068198</v>
      </c>
      <c r="E282" s="50">
        <f t="shared" si="11"/>
        <v>1.9495209506511329E-2</v>
      </c>
      <c r="F282" s="7">
        <v>1.9495209506511328</v>
      </c>
      <c r="I282" s="216"/>
    </row>
    <row r="283" spans="1:9" ht="10.5" x14ac:dyDescent="0.25">
      <c r="A283" s="9">
        <v>44896</v>
      </c>
      <c r="B283" s="50">
        <f t="shared" si="10"/>
        <v>2.2068255934216865E-2</v>
      </c>
      <c r="C283" s="7">
        <v>2.2068255934216867</v>
      </c>
      <c r="E283" s="50">
        <f t="shared" si="11"/>
        <v>2.0586548984202611E-2</v>
      </c>
      <c r="F283" s="7">
        <v>2.0586548984202611</v>
      </c>
      <c r="I283" s="216"/>
    </row>
    <row r="284" spans="1:9" ht="10.5" x14ac:dyDescent="0.25">
      <c r="A284" s="9">
        <v>44927</v>
      </c>
      <c r="B284" s="50">
        <f t="shared" si="10"/>
        <v>2.1241961869837095E-2</v>
      </c>
      <c r="C284" s="7">
        <v>2.1241961869837094</v>
      </c>
      <c r="E284" s="50">
        <f t="shared" si="11"/>
        <v>2.1708777934656451E-2</v>
      </c>
      <c r="F284" s="7">
        <v>2.1708777934656451</v>
      </c>
      <c r="I284" s="216"/>
    </row>
    <row r="285" spans="1:9" ht="10.5" x14ac:dyDescent="0.25">
      <c r="A285" s="9">
        <v>44958</v>
      </c>
      <c r="B285" s="50">
        <f t="shared" si="10"/>
        <v>2.0448162812092222E-2</v>
      </c>
      <c r="C285" s="7">
        <v>2.0448162812092221</v>
      </c>
      <c r="E285" s="50">
        <f t="shared" si="11"/>
        <v>2.260984155692463E-2</v>
      </c>
      <c r="F285" s="7">
        <v>2.260984155692463</v>
      </c>
      <c r="I285" s="216"/>
    </row>
    <row r="286" spans="1:9" ht="10.5" x14ac:dyDescent="0.25">
      <c r="A286" s="9">
        <v>44986</v>
      </c>
      <c r="B286" s="50">
        <f t="shared" si="10"/>
        <v>2.0225558243033549E-2</v>
      </c>
      <c r="C286" s="7">
        <v>2.022555824303355</v>
      </c>
      <c r="E286" s="50">
        <f t="shared" si="11"/>
        <v>2.3217864085675628E-2</v>
      </c>
      <c r="F286" s="7">
        <v>2.3217864085675628</v>
      </c>
      <c r="I286" s="216"/>
    </row>
    <row r="287" spans="1:9" ht="10.5" x14ac:dyDescent="0.25">
      <c r="A287" s="9">
        <v>45017</v>
      </c>
      <c r="B287" s="50">
        <f t="shared" si="10"/>
        <v>2.0718730030368535E-2</v>
      </c>
      <c r="C287" s="7">
        <v>2.0718730030368535</v>
      </c>
      <c r="E287" s="50">
        <f t="shared" si="11"/>
        <v>2.3267847167493388E-2</v>
      </c>
      <c r="F287" s="7">
        <v>2.326784716749339</v>
      </c>
      <c r="I287" s="216"/>
    </row>
    <row r="288" spans="1:9" ht="10.5" x14ac:dyDescent="0.25">
      <c r="A288" s="9">
        <v>45047</v>
      </c>
      <c r="B288" s="50">
        <f t="shared" si="10"/>
        <v>2.1876938643496761E-2</v>
      </c>
      <c r="C288" s="7">
        <v>2.1876938643496762</v>
      </c>
      <c r="E288" s="50">
        <f t="shared" si="11"/>
        <v>2.2801684256433453E-2</v>
      </c>
      <c r="F288" s="7">
        <v>2.2801684256433452</v>
      </c>
      <c r="I288" s="216"/>
    </row>
    <row r="289" spans="1:9" ht="10.5" x14ac:dyDescent="0.25">
      <c r="A289" s="9">
        <v>45078</v>
      </c>
      <c r="B289" s="50">
        <f t="shared" si="10"/>
        <v>2.3186252068294645E-2</v>
      </c>
      <c r="C289" s="7">
        <v>2.3186252068294646</v>
      </c>
      <c r="E289" s="50">
        <f t="shared" si="11"/>
        <v>2.2138857489837366E-2</v>
      </c>
      <c r="F289" s="7">
        <v>2.2138857489837367</v>
      </c>
      <c r="I289" s="216"/>
    </row>
    <row r="290" spans="1:9" ht="10.5" x14ac:dyDescent="0.25">
      <c r="A290" s="9">
        <v>45108</v>
      </c>
      <c r="B290" s="50">
        <f t="shared" si="10"/>
        <v>2.4098668314109024E-2</v>
      </c>
      <c r="C290" s="7">
        <v>2.4098668314109024</v>
      </c>
      <c r="E290" s="50">
        <f t="shared" si="11"/>
        <v>2.1585568641818976E-2</v>
      </c>
      <c r="F290" s="7">
        <v>2.1585568641818975</v>
      </c>
      <c r="I290" s="216"/>
    </row>
    <row r="291" spans="1:9" ht="10.5" x14ac:dyDescent="0.25">
      <c r="A291" s="9">
        <v>45139</v>
      </c>
      <c r="B291" s="50">
        <f t="shared" si="10"/>
        <v>2.4291384752892244E-2</v>
      </c>
      <c r="C291" s="7">
        <v>2.4291384752892244</v>
      </c>
      <c r="E291" s="50">
        <f t="shared" si="11"/>
        <v>2.1169443242825742E-2</v>
      </c>
      <c r="F291" s="7">
        <v>2.1169443242825743</v>
      </c>
      <c r="I291" s="216"/>
    </row>
    <row r="292" spans="1:9" ht="10.5" x14ac:dyDescent="0.25">
      <c r="A292" s="9">
        <v>45170</v>
      </c>
      <c r="B292" s="50">
        <f t="shared" si="10"/>
        <v>2.389208867632454E-2</v>
      </c>
      <c r="C292" s="7">
        <v>2.3892088676324539</v>
      </c>
      <c r="E292" s="50">
        <f t="shared" si="11"/>
        <v>2.0985338963845229E-2</v>
      </c>
      <c r="F292" s="7">
        <v>2.0985338963845228</v>
      </c>
      <c r="I292" s="216"/>
    </row>
    <row r="293" spans="1:9" ht="10.5" x14ac:dyDescent="0.25">
      <c r="A293" s="9">
        <v>45200</v>
      </c>
      <c r="B293" s="50">
        <f t="shared" si="10"/>
        <v>2.3215420914383292E-2</v>
      </c>
      <c r="C293" s="7">
        <v>2.3215420914383293</v>
      </c>
      <c r="E293" s="50">
        <f t="shared" si="11"/>
        <v>2.1172655033281793E-2</v>
      </c>
      <c r="F293" s="7">
        <v>2.1172655033281793</v>
      </c>
      <c r="I293" s="216"/>
    </row>
    <row r="294" spans="1:9" ht="10.5" x14ac:dyDescent="0.25">
      <c r="A294" s="9">
        <v>45231</v>
      </c>
      <c r="B294" s="50">
        <f t="shared" si="10"/>
        <v>2.2300502870815787E-2</v>
      </c>
      <c r="C294" s="7">
        <v>2.2300502870815788</v>
      </c>
      <c r="E294" s="50">
        <f t="shared" si="11"/>
        <v>2.1558717369034124E-2</v>
      </c>
      <c r="F294" s="7">
        <v>2.1558717369034124</v>
      </c>
      <c r="I294" s="216"/>
    </row>
    <row r="295" spans="1:9" ht="10.5" x14ac:dyDescent="0.25">
      <c r="A295" s="9">
        <v>45261</v>
      </c>
      <c r="B295" s="50">
        <f t="shared" si="10"/>
        <v>2.1526455961329606E-2</v>
      </c>
      <c r="C295" s="7">
        <v>2.1526455961329605</v>
      </c>
      <c r="E295" s="50">
        <f t="shared" si="11"/>
        <v>2.1943540033111639E-2</v>
      </c>
      <c r="F295" s="7">
        <v>2.1943540033111639</v>
      </c>
      <c r="I295" s="216"/>
    </row>
    <row r="296" spans="1:9" ht="10.5" x14ac:dyDescent="0.25">
      <c r="A296" s="9">
        <v>45292</v>
      </c>
      <c r="B296" s="50">
        <f t="shared" si="10"/>
        <v>2.1041267949687061E-2</v>
      </c>
      <c r="C296" s="7">
        <v>2.1041267949687059</v>
      </c>
      <c r="E296" s="50">
        <f t="shared" si="11"/>
        <v>2.2090274034495448E-2</v>
      </c>
      <c r="F296" s="7">
        <v>2.2090274034495447</v>
      </c>
      <c r="I296" s="216"/>
    </row>
    <row r="297" spans="1:9" ht="10.5" x14ac:dyDescent="0.25">
      <c r="A297" s="9">
        <v>45323</v>
      </c>
      <c r="B297" s="50">
        <f t="shared" si="10"/>
        <v>2.0704487427662465E-2</v>
      </c>
      <c r="C297" s="7">
        <v>2.0704487427662466</v>
      </c>
      <c r="E297" s="50">
        <f t="shared" si="11"/>
        <v>2.206609709102619E-2</v>
      </c>
      <c r="F297" s="7">
        <v>2.2066097091026191</v>
      </c>
      <c r="I297" s="216"/>
    </row>
    <row r="298" spans="1:9" ht="10.5" x14ac:dyDescent="0.25">
      <c r="A298" s="9">
        <v>45352</v>
      </c>
      <c r="B298" s="50">
        <f t="shared" si="10"/>
        <v>2.0597913067794363E-2</v>
      </c>
      <c r="C298" s="7">
        <v>2.0597913067794362</v>
      </c>
      <c r="E298" s="50">
        <f t="shared" si="11"/>
        <v>2.2009783334654708E-2</v>
      </c>
      <c r="F298" s="7">
        <v>2.2009783334654709</v>
      </c>
      <c r="I298" s="216"/>
    </row>
  </sheetData>
  <mergeCells count="2">
    <mergeCell ref="B2:C2"/>
    <mergeCell ref="E2:F2"/>
  </mergeCells>
  <hyperlinks>
    <hyperlink ref="G1" location="Contents!A1" display="Contents page" xr:uid="{653FDE0D-251A-48B8-9FCC-4BE4D6A6B089}"/>
    <hyperlink ref="A1" location="'Figure 7'!A1" display="Figure 7" xr:uid="{1198E0B1-CB58-4E9D-AD83-9347B1477564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D170-5167-459B-B086-E5F0E0EAAC4D}">
  <dimension ref="A1:Q44"/>
  <sheetViews>
    <sheetView zoomScale="130" zoomScaleNormal="130" workbookViewId="0">
      <pane xSplit="1" ySplit="3" topLeftCell="B4" activePane="bottomRight" state="frozen"/>
      <selection sqref="A1:XFD1"/>
      <selection pane="topRight" sqref="A1:XFD1"/>
      <selection pane="bottomLeft" sqref="A1:XFD1"/>
      <selection pane="bottomRight" activeCell="E1" sqref="E1"/>
    </sheetView>
  </sheetViews>
  <sheetFormatPr defaultColWidth="9.09765625" defaultRowHeight="12.5" x14ac:dyDescent="0.25"/>
  <cols>
    <col min="1" max="4" width="11.69921875" style="103" customWidth="1"/>
    <col min="5" max="5" width="14.3984375" style="6" customWidth="1"/>
    <col min="6" max="6" width="12.59765625" style="103" customWidth="1"/>
    <col min="7" max="7" width="9.09765625" style="103"/>
    <col min="8" max="8" width="13.8984375" style="103" customWidth="1"/>
    <col min="18" max="16384" width="9.09765625" style="103"/>
  </cols>
  <sheetData>
    <row r="1" spans="1:14" ht="30" customHeight="1" x14ac:dyDescent="0.25">
      <c r="A1" s="198" t="s">
        <v>433</v>
      </c>
      <c r="E1" s="197" t="s">
        <v>359</v>
      </c>
    </row>
    <row r="2" spans="1:14" ht="38.25" customHeight="1" x14ac:dyDescent="0.3">
      <c r="A2" s="4"/>
      <c r="B2" s="191" t="s">
        <v>14</v>
      </c>
      <c r="C2" s="191" t="s">
        <v>146</v>
      </c>
      <c r="D2" s="191" t="s">
        <v>142</v>
      </c>
    </row>
    <row r="3" spans="1:14" ht="17.25" customHeight="1" x14ac:dyDescent="0.25">
      <c r="B3" s="104" t="s">
        <v>295</v>
      </c>
      <c r="C3" s="104" t="s">
        <v>295</v>
      </c>
      <c r="D3" s="104" t="s">
        <v>295</v>
      </c>
      <c r="F3"/>
      <c r="G3"/>
      <c r="H3"/>
      <c r="K3" s="103"/>
      <c r="L3" s="103"/>
      <c r="M3" s="103"/>
    </row>
    <row r="4" spans="1:14" x14ac:dyDescent="0.25">
      <c r="A4" s="184">
        <v>43525</v>
      </c>
      <c r="B4" s="183">
        <v>0.122</v>
      </c>
      <c r="C4" s="183">
        <v>5.1999999999999998E-2</v>
      </c>
      <c r="D4" s="183">
        <v>0.45</v>
      </c>
      <c r="F4"/>
      <c r="G4"/>
      <c r="H4"/>
      <c r="K4" s="179"/>
      <c r="L4" s="179"/>
      <c r="M4" s="179"/>
    </row>
    <row r="5" spans="1:14" ht="13.5" customHeight="1" x14ac:dyDescent="0.25">
      <c r="A5" s="184">
        <v>43617</v>
      </c>
      <c r="B5" s="183">
        <v>0.13300000000000001</v>
      </c>
      <c r="C5" s="183">
        <v>5.8999999999999997E-2</v>
      </c>
      <c r="D5" s="183">
        <v>0.44700000000000001</v>
      </c>
      <c r="F5"/>
      <c r="G5"/>
      <c r="H5"/>
      <c r="K5" s="179"/>
      <c r="L5" s="179"/>
      <c r="M5" s="179"/>
    </row>
    <row r="6" spans="1:14" x14ac:dyDescent="0.25">
      <c r="A6" s="184">
        <v>43709</v>
      </c>
      <c r="B6" s="183">
        <v>0.14699999999999999</v>
      </c>
      <c r="C6" s="183">
        <v>7.5999999999999998E-2</v>
      </c>
      <c r="D6" s="183">
        <v>0.46800000000000003</v>
      </c>
      <c r="F6"/>
      <c r="G6"/>
      <c r="H6"/>
      <c r="K6" s="179"/>
      <c r="L6" s="179"/>
      <c r="M6" s="179"/>
    </row>
    <row r="7" spans="1:14" x14ac:dyDescent="0.25">
      <c r="A7" s="184">
        <v>43800</v>
      </c>
      <c r="B7" s="183">
        <v>0.14099999999999999</v>
      </c>
      <c r="C7" s="183">
        <v>7.1999999999999995E-2</v>
      </c>
      <c r="D7" s="183">
        <v>0.437</v>
      </c>
      <c r="F7"/>
      <c r="G7"/>
      <c r="H7"/>
      <c r="K7" s="179"/>
      <c r="L7" s="179"/>
      <c r="M7" s="179"/>
    </row>
    <row r="8" spans="1:14" x14ac:dyDescent="0.25">
      <c r="A8" s="184">
        <v>43891</v>
      </c>
      <c r="B8" s="183">
        <v>0.123</v>
      </c>
      <c r="C8" s="183">
        <v>6.2E-2</v>
      </c>
      <c r="D8" s="183">
        <v>0.40600000000000003</v>
      </c>
      <c r="F8"/>
      <c r="G8"/>
      <c r="I8" s="179"/>
      <c r="J8" s="179"/>
      <c r="K8" s="179"/>
      <c r="L8" s="179"/>
      <c r="M8" s="179"/>
      <c r="N8" s="179"/>
    </row>
    <row r="9" spans="1:14" x14ac:dyDescent="0.25">
      <c r="A9" s="184">
        <v>43983</v>
      </c>
      <c r="B9" s="183">
        <v>0.16300000000000001</v>
      </c>
      <c r="C9" s="183">
        <v>8.7999999999999995E-2</v>
      </c>
      <c r="D9" s="183">
        <v>0.47099999999999997</v>
      </c>
      <c r="F9"/>
      <c r="G9"/>
      <c r="I9" s="179"/>
      <c r="J9" s="179"/>
      <c r="K9" s="179"/>
      <c r="L9" s="179"/>
      <c r="M9" s="179"/>
      <c r="N9" s="179"/>
    </row>
    <row r="10" spans="1:14" x14ac:dyDescent="0.25">
      <c r="A10" s="184">
        <v>44075</v>
      </c>
      <c r="B10" s="183">
        <v>0.14699999999999999</v>
      </c>
      <c r="C10" s="183">
        <v>7.9000000000000001E-2</v>
      </c>
      <c r="D10" s="183">
        <v>0.41899999999999998</v>
      </c>
      <c r="F10"/>
      <c r="G10"/>
      <c r="I10" s="179"/>
      <c r="J10" s="179"/>
      <c r="K10" s="179"/>
      <c r="L10" s="179"/>
      <c r="M10" s="179"/>
      <c r="N10" s="179"/>
    </row>
    <row r="11" spans="1:14" x14ac:dyDescent="0.25">
      <c r="A11" s="184">
        <v>44166</v>
      </c>
      <c r="B11" s="183">
        <v>0.11600000000000001</v>
      </c>
      <c r="C11" s="183">
        <v>7.0999999999999994E-2</v>
      </c>
      <c r="D11" s="183">
        <v>0.35199999999999998</v>
      </c>
      <c r="F11"/>
      <c r="G11"/>
      <c r="I11" s="179"/>
      <c r="J11" s="179"/>
      <c r="K11" s="179"/>
      <c r="L11" s="179"/>
      <c r="M11" s="179"/>
      <c r="N11" s="179"/>
    </row>
    <row r="12" spans="1:14" x14ac:dyDescent="0.25">
      <c r="A12" s="184">
        <v>44256</v>
      </c>
      <c r="B12" s="183">
        <v>9.9000000000000005E-2</v>
      </c>
      <c r="C12" s="183">
        <v>6.2E-2</v>
      </c>
      <c r="D12" s="183">
        <v>0.32500000000000001</v>
      </c>
      <c r="F12"/>
      <c r="G12"/>
      <c r="I12" s="179"/>
      <c r="J12" s="179"/>
      <c r="K12" s="179"/>
      <c r="L12" s="179"/>
      <c r="M12" s="179"/>
      <c r="N12" s="179"/>
    </row>
    <row r="13" spans="1:14" x14ac:dyDescent="0.25">
      <c r="A13" s="184">
        <v>44348</v>
      </c>
      <c r="B13" s="183">
        <v>0.129</v>
      </c>
      <c r="C13" s="183">
        <v>9.1999999999999998E-2</v>
      </c>
      <c r="D13" s="183">
        <v>0.33700000000000002</v>
      </c>
      <c r="F13"/>
      <c r="G13"/>
      <c r="I13" s="179"/>
      <c r="J13" s="179"/>
      <c r="K13" s="179"/>
      <c r="L13" s="179"/>
      <c r="M13" s="179"/>
      <c r="N13" s="179"/>
    </row>
    <row r="14" spans="1:14" x14ac:dyDescent="0.25">
      <c r="A14" s="184">
        <v>44440</v>
      </c>
      <c r="B14" s="183">
        <v>0.14699999999999999</v>
      </c>
      <c r="C14" s="183">
        <v>0.108</v>
      </c>
      <c r="D14" s="183">
        <v>0.33900000000000002</v>
      </c>
      <c r="F14"/>
      <c r="G14"/>
      <c r="I14" s="179"/>
      <c r="J14" s="179"/>
      <c r="K14" s="179"/>
      <c r="L14" s="179"/>
      <c r="M14" s="179"/>
      <c r="N14" s="179"/>
    </row>
    <row r="15" spans="1:14" x14ac:dyDescent="0.25">
      <c r="A15" s="184">
        <v>44531</v>
      </c>
      <c r="B15" s="183">
        <v>0.13500000000000001</v>
      </c>
      <c r="C15" s="183">
        <v>0.10299999999999999</v>
      </c>
      <c r="D15" s="183">
        <v>0.30599999999999999</v>
      </c>
      <c r="F15"/>
      <c r="G15"/>
      <c r="I15" s="179"/>
      <c r="J15" s="179"/>
      <c r="K15" s="179"/>
      <c r="L15" s="179"/>
      <c r="M15" s="179"/>
      <c r="N15" s="179"/>
    </row>
    <row r="16" spans="1:14" x14ac:dyDescent="0.25">
      <c r="A16" s="184">
        <v>44621</v>
      </c>
      <c r="B16" s="183">
        <v>0.109</v>
      </c>
      <c r="C16" s="183">
        <v>8.3000000000000004E-2</v>
      </c>
      <c r="D16" s="183">
        <v>0.26700000000000002</v>
      </c>
      <c r="F16"/>
      <c r="G16"/>
      <c r="I16" s="179"/>
      <c r="J16" s="179"/>
      <c r="K16" s="179"/>
      <c r="L16" s="179"/>
      <c r="M16" s="179"/>
      <c r="N16" s="179"/>
    </row>
    <row r="17" spans="1:17" x14ac:dyDescent="0.25">
      <c r="A17" s="184">
        <v>44713</v>
      </c>
      <c r="B17" s="183">
        <v>0.11</v>
      </c>
      <c r="C17" s="183">
        <v>8.5000000000000006E-2</v>
      </c>
      <c r="D17" s="183">
        <v>0.245</v>
      </c>
      <c r="F17"/>
      <c r="G17"/>
      <c r="I17" s="179"/>
      <c r="J17" s="179"/>
      <c r="K17" s="179"/>
      <c r="L17" s="179"/>
      <c r="M17" s="179"/>
      <c r="N17" s="179"/>
    </row>
    <row r="18" spans="1:17" x14ac:dyDescent="0.25">
      <c r="A18" s="184">
        <v>44805</v>
      </c>
      <c r="B18" s="183">
        <v>0.109</v>
      </c>
      <c r="C18" s="183">
        <v>0.08</v>
      </c>
      <c r="D18" s="183">
        <v>0.25800000000000001</v>
      </c>
      <c r="F18"/>
      <c r="G18"/>
      <c r="I18" s="179"/>
      <c r="J18" s="179"/>
      <c r="K18" s="179"/>
      <c r="L18" s="179"/>
      <c r="M18" s="179"/>
      <c r="N18" s="179"/>
    </row>
    <row r="19" spans="1:17" x14ac:dyDescent="0.25">
      <c r="A19" s="184">
        <v>44896</v>
      </c>
      <c r="B19" s="183">
        <v>0.123</v>
      </c>
      <c r="C19" s="183">
        <v>9.1999999999999998E-2</v>
      </c>
      <c r="D19" s="183">
        <v>0.27400000000000002</v>
      </c>
      <c r="F19"/>
      <c r="G19"/>
      <c r="I19" s="179"/>
      <c r="J19" s="179"/>
      <c r="K19" s="179"/>
      <c r="L19" s="179"/>
      <c r="M19" s="179"/>
      <c r="N19" s="179"/>
    </row>
    <row r="20" spans="1:17" x14ac:dyDescent="0.25">
      <c r="A20" s="184">
        <v>44986</v>
      </c>
      <c r="B20" s="183">
        <v>0.1</v>
      </c>
      <c r="C20" s="183">
        <v>7.0999999999999994E-2</v>
      </c>
      <c r="D20" s="183">
        <v>0.248</v>
      </c>
      <c r="F20"/>
      <c r="G20"/>
      <c r="I20" s="179"/>
      <c r="J20" s="179"/>
      <c r="K20" s="179"/>
      <c r="L20" s="179"/>
      <c r="M20" s="179"/>
      <c r="N20" s="179"/>
    </row>
    <row r="21" spans="1:17" x14ac:dyDescent="0.25">
      <c r="A21" s="184">
        <v>45078</v>
      </c>
      <c r="B21" s="183">
        <v>0.105</v>
      </c>
      <c r="C21" s="183">
        <v>6.7000000000000004E-2</v>
      </c>
      <c r="D21" s="183">
        <v>0.26900000000000002</v>
      </c>
      <c r="F21"/>
      <c r="G21"/>
      <c r="I21" s="179"/>
      <c r="J21" s="179"/>
      <c r="K21" s="179"/>
      <c r="L21" s="179"/>
      <c r="M21" s="179"/>
      <c r="N21" s="179"/>
    </row>
    <row r="22" spans="1:17" x14ac:dyDescent="0.25">
      <c r="A22" s="184">
        <v>45170</v>
      </c>
      <c r="B22" s="183">
        <v>9.6000000000000002E-2</v>
      </c>
      <c r="C22" s="183">
        <v>5.0999999999999997E-2</v>
      </c>
      <c r="D22" s="183">
        <v>0.3</v>
      </c>
      <c r="F22"/>
      <c r="G22"/>
      <c r="I22" s="179"/>
      <c r="J22" s="179"/>
      <c r="K22" s="179"/>
      <c r="L22" s="179"/>
      <c r="M22" s="179"/>
      <c r="N22" s="179"/>
    </row>
    <row r="23" spans="1:17" x14ac:dyDescent="0.25">
      <c r="A23" s="184">
        <v>45261</v>
      </c>
      <c r="B23" s="183">
        <v>0.15</v>
      </c>
      <c r="C23" s="183">
        <v>8.5999999999999993E-2</v>
      </c>
      <c r="D23" s="183">
        <v>0.42699999999999999</v>
      </c>
      <c r="F23"/>
      <c r="G23"/>
      <c r="I23" s="179"/>
      <c r="J23" s="179"/>
      <c r="K23" s="179"/>
      <c r="L23" s="179"/>
      <c r="M23" s="179"/>
      <c r="N23" s="179"/>
    </row>
    <row r="24" spans="1:17" x14ac:dyDescent="0.25">
      <c r="A24" s="184">
        <v>45352</v>
      </c>
      <c r="B24" s="183">
        <v>0.11700000000000001</v>
      </c>
      <c r="C24" s="183">
        <v>6.3E-2</v>
      </c>
      <c r="D24" s="183">
        <v>0.373</v>
      </c>
      <c r="F24"/>
      <c r="G24"/>
      <c r="I24" s="179"/>
      <c r="J24" s="179"/>
      <c r="K24" s="179"/>
      <c r="L24" s="179"/>
      <c r="M24" s="179"/>
      <c r="N24" s="179"/>
    </row>
    <row r="25" spans="1:17" s="6" customFormat="1" x14ac:dyDescent="0.25">
      <c r="F25"/>
      <c r="G25"/>
      <c r="H25" s="103"/>
      <c r="I25" s="179"/>
      <c r="J25" s="179"/>
      <c r="K25" s="179"/>
      <c r="L25" s="179"/>
      <c r="M25" s="179"/>
      <c r="N25" s="179"/>
      <c r="O25"/>
      <c r="P25"/>
      <c r="Q25"/>
    </row>
    <row r="26" spans="1:17" s="6" customFormat="1" x14ac:dyDescent="0.25">
      <c r="F26"/>
      <c r="G26"/>
      <c r="H26" s="103"/>
      <c r="I26" s="179"/>
      <c r="J26" s="179"/>
      <c r="K26" s="179"/>
      <c r="L26" s="179"/>
      <c r="M26" s="179"/>
      <c r="N26" s="179"/>
      <c r="O26"/>
      <c r="P26"/>
      <c r="Q26"/>
    </row>
    <row r="27" spans="1:17" s="6" customFormat="1" x14ac:dyDescent="0.25">
      <c r="F27" s="217"/>
      <c r="G27" s="107"/>
      <c r="H27" s="103"/>
      <c r="I27" s="179"/>
      <c r="J27" s="179"/>
      <c r="K27" s="179"/>
      <c r="L27" s="179"/>
      <c r="M27" s="179"/>
      <c r="N27" s="179"/>
      <c r="O27"/>
      <c r="P27"/>
      <c r="Q27"/>
    </row>
    <row r="28" spans="1:17" s="6" customFormat="1" x14ac:dyDescent="0.25">
      <c r="F28" s="217"/>
      <c r="G28" s="107"/>
      <c r="H28" s="103"/>
      <c r="I28" s="179"/>
      <c r="J28" s="179"/>
      <c r="K28" s="179"/>
      <c r="L28" s="179"/>
      <c r="M28" s="179"/>
      <c r="N28" s="179"/>
      <c r="O28"/>
      <c r="P28"/>
      <c r="Q28"/>
    </row>
    <row r="29" spans="1:17" s="6" customFormat="1" x14ac:dyDescent="0.25">
      <c r="F29" s="217"/>
      <c r="G29" s="107"/>
      <c r="H29" s="103"/>
      <c r="I29" s="179"/>
      <c r="J29" s="179"/>
      <c r="K29" s="179"/>
      <c r="L29" s="179"/>
      <c r="M29" s="179"/>
      <c r="N29" s="179"/>
    </row>
    <row r="30" spans="1:17" x14ac:dyDescent="0.25">
      <c r="F30" s="217"/>
      <c r="G30" s="107"/>
      <c r="I30" s="179"/>
      <c r="J30" s="179"/>
      <c r="K30" s="179"/>
      <c r="L30" s="179"/>
      <c r="M30" s="179"/>
      <c r="N30" s="179"/>
    </row>
    <row r="31" spans="1:17" x14ac:dyDescent="0.25">
      <c r="F31" s="217"/>
      <c r="G31" s="107"/>
    </row>
    <row r="32" spans="1:17" x14ac:dyDescent="0.25">
      <c r="F32" s="217"/>
      <c r="G32" s="107"/>
    </row>
    <row r="33" spans="6:7" x14ac:dyDescent="0.25">
      <c r="F33" s="217"/>
      <c r="G33" s="107"/>
    </row>
    <row r="34" spans="6:7" x14ac:dyDescent="0.25">
      <c r="F34" s="217"/>
      <c r="G34" s="107"/>
    </row>
    <row r="35" spans="6:7" x14ac:dyDescent="0.25">
      <c r="F35" s="218"/>
      <c r="G35" s="14"/>
    </row>
    <row r="36" spans="6:7" x14ac:dyDescent="0.25">
      <c r="F36" s="218"/>
      <c r="G36" s="14"/>
    </row>
    <row r="37" spans="6:7" x14ac:dyDescent="0.25">
      <c r="F37" s="218"/>
      <c r="G37" s="14"/>
    </row>
    <row r="38" spans="6:7" x14ac:dyDescent="0.25">
      <c r="F38" s="217"/>
      <c r="G38" s="107"/>
    </row>
    <row r="39" spans="6:7" x14ac:dyDescent="0.25">
      <c r="F39" s="217"/>
      <c r="G39" s="107"/>
    </row>
    <row r="40" spans="6:7" x14ac:dyDescent="0.25">
      <c r="F40" s="217"/>
      <c r="G40" s="107"/>
    </row>
    <row r="41" spans="6:7" x14ac:dyDescent="0.25">
      <c r="F41" s="217"/>
      <c r="G41" s="107"/>
    </row>
    <row r="42" spans="6:7" x14ac:dyDescent="0.25">
      <c r="F42" s="217"/>
      <c r="G42" s="107"/>
    </row>
    <row r="43" spans="6:7" x14ac:dyDescent="0.25">
      <c r="F43" s="217"/>
      <c r="G43" s="107"/>
    </row>
    <row r="44" spans="6:7" x14ac:dyDescent="0.25">
      <c r="F44" s="217"/>
      <c r="G44" s="107"/>
    </row>
  </sheetData>
  <sortState xmlns:xlrd2="http://schemas.microsoft.com/office/spreadsheetml/2017/richdata2" ref="F4:I44">
    <sortCondition ref="F4:F44"/>
  </sortState>
  <hyperlinks>
    <hyperlink ref="E1" location="Contents!A1" display="Contents page" xr:uid="{7EB471E8-F636-4053-B334-FCA42DC1C051}"/>
    <hyperlink ref="A1" location="'Figure 8'!A1" display="Figure 8" xr:uid="{76BC8AEC-1F0D-4152-B1FB-A67C3F58B33F}"/>
  </hyperlinks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H7"/>
  <sheetViews>
    <sheetView zoomScale="140" zoomScaleNormal="140" workbookViewId="0"/>
  </sheetViews>
  <sheetFormatPr defaultColWidth="9" defaultRowHeight="10" x14ac:dyDescent="0.2"/>
  <cols>
    <col min="1" max="1" width="21.8984375" style="6" customWidth="1"/>
    <col min="2" max="2" width="11.8984375" style="6" customWidth="1"/>
    <col min="3" max="3" width="11" style="6" customWidth="1"/>
    <col min="4" max="4" width="16.59765625" style="6" customWidth="1"/>
    <col min="5" max="5" width="13" style="6" customWidth="1"/>
    <col min="6" max="6" width="9" style="6"/>
    <col min="7" max="7" width="15" style="6" customWidth="1"/>
    <col min="8" max="8" width="9" style="6"/>
  </cols>
  <sheetData>
    <row r="1" spans="1:7" ht="30" customHeight="1" x14ac:dyDescent="0.25">
      <c r="A1" s="204" t="s">
        <v>358</v>
      </c>
      <c r="B1" s="64"/>
      <c r="C1" s="64"/>
      <c r="D1" s="64"/>
      <c r="E1" s="64"/>
      <c r="G1" s="197" t="s">
        <v>359</v>
      </c>
    </row>
    <row r="2" spans="1:7" ht="11.5" x14ac:dyDescent="0.25">
      <c r="A2" s="64" t="s">
        <v>12</v>
      </c>
      <c r="B2" s="64" t="s">
        <v>132</v>
      </c>
      <c r="C2" s="64" t="s">
        <v>131</v>
      </c>
      <c r="D2" s="64" t="s">
        <v>136</v>
      </c>
      <c r="E2" s="64" t="s">
        <v>137</v>
      </c>
    </row>
    <row r="3" spans="1:7" ht="11.5" x14ac:dyDescent="0.25">
      <c r="A3" s="64" t="s">
        <v>15</v>
      </c>
      <c r="B3" s="65">
        <v>560</v>
      </c>
      <c r="C3" s="66">
        <v>302.54519898040792</v>
      </c>
      <c r="D3" s="67">
        <v>4.5591588705650832E-2</v>
      </c>
      <c r="E3" s="67">
        <v>0.14556387789988534</v>
      </c>
    </row>
    <row r="4" spans="1:7" ht="11.5" x14ac:dyDescent="0.25">
      <c r="A4" s="64" t="s">
        <v>141</v>
      </c>
      <c r="B4" s="65">
        <v>445</v>
      </c>
      <c r="C4" s="66">
        <v>318.73518060608234</v>
      </c>
      <c r="D4" s="67">
        <v>2.5888903602924618E-2</v>
      </c>
      <c r="E4" s="67">
        <v>5.2641952259569358E-2</v>
      </c>
    </row>
    <row r="5" spans="1:7" ht="11.5" x14ac:dyDescent="0.25">
      <c r="A5" s="64" t="s">
        <v>14</v>
      </c>
      <c r="B5" s="65">
        <v>550</v>
      </c>
      <c r="C5" s="66">
        <v>301.32968489280552</v>
      </c>
      <c r="D5" s="67">
        <v>4.2965424881624692E-2</v>
      </c>
      <c r="E5" s="67">
        <v>0.13262954991420117</v>
      </c>
    </row>
    <row r="6" spans="1:7" ht="11.5" x14ac:dyDescent="0.25">
      <c r="A6" s="64"/>
      <c r="B6" s="68"/>
      <c r="C6" s="64"/>
      <c r="D6" s="64"/>
      <c r="E6" s="64"/>
    </row>
    <row r="7" spans="1:7" ht="11.5" x14ac:dyDescent="0.25">
      <c r="A7" s="64"/>
      <c r="B7" s="64" t="s">
        <v>145</v>
      </c>
      <c r="C7" s="64"/>
      <c r="D7" s="64"/>
      <c r="E7" s="64"/>
    </row>
  </sheetData>
  <phoneticPr fontId="0" type="noConversion"/>
  <hyperlinks>
    <hyperlink ref="G1" location="Contents!A1" display="Contents page" xr:uid="{00000000-0004-0000-0300-000000000000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F20"/>
  <sheetViews>
    <sheetView zoomScale="130" zoomScaleNormal="130" workbookViewId="0"/>
  </sheetViews>
  <sheetFormatPr defaultColWidth="9" defaultRowHeight="10" x14ac:dyDescent="0.2"/>
  <cols>
    <col min="1" max="1" width="24.296875" style="6" customWidth="1"/>
    <col min="2" max="4" width="15.69921875" style="6" customWidth="1"/>
    <col min="5" max="5" width="9" style="6"/>
    <col min="6" max="6" width="15.8984375" style="6" customWidth="1"/>
    <col min="7" max="16384" width="9" style="6"/>
  </cols>
  <sheetData>
    <row r="1" spans="1:6" ht="30" customHeight="1" x14ac:dyDescent="0.2">
      <c r="A1" s="204" t="s">
        <v>384</v>
      </c>
      <c r="F1" s="197" t="s">
        <v>359</v>
      </c>
    </row>
    <row r="3" spans="1:6" s="23" customFormat="1" ht="13" x14ac:dyDescent="0.3">
      <c r="A3" s="147" t="s">
        <v>30</v>
      </c>
      <c r="B3" s="148" t="s">
        <v>132</v>
      </c>
      <c r="C3" s="149" t="s">
        <v>133</v>
      </c>
      <c r="D3" s="149" t="s">
        <v>134</v>
      </c>
    </row>
    <row r="4" spans="1:6" s="23" customFormat="1" ht="17.25" customHeight="1" x14ac:dyDescent="0.3">
      <c r="A4" s="147" t="s">
        <v>60</v>
      </c>
      <c r="B4" s="148"/>
      <c r="C4" s="149"/>
      <c r="D4" s="149"/>
    </row>
    <row r="5" spans="1:6" ht="12.5" x14ac:dyDescent="0.25">
      <c r="A5" s="119" t="s">
        <v>16</v>
      </c>
      <c r="B5" s="150">
        <v>650</v>
      </c>
      <c r="C5" s="107">
        <v>9.243697478991586E-2</v>
      </c>
      <c r="D5" s="107">
        <v>9.243697478991586E-2</v>
      </c>
      <c r="E5" s="14"/>
    </row>
    <row r="6" spans="1:6" ht="12.5" x14ac:dyDescent="0.25">
      <c r="A6" s="119" t="s">
        <v>17</v>
      </c>
      <c r="B6" s="150">
        <v>620</v>
      </c>
      <c r="C6" s="107">
        <v>3.3333333333333437E-2</v>
      </c>
      <c r="D6" s="107">
        <v>0.16981132075471694</v>
      </c>
      <c r="E6" s="14"/>
    </row>
    <row r="7" spans="1:6" ht="12.5" x14ac:dyDescent="0.25">
      <c r="A7" s="119" t="s">
        <v>18</v>
      </c>
      <c r="B7" s="150">
        <v>620</v>
      </c>
      <c r="C7" s="107">
        <v>3.3333333333333437E-2</v>
      </c>
      <c r="D7" s="107">
        <v>0.1272727272727272</v>
      </c>
      <c r="E7" s="14"/>
    </row>
    <row r="8" spans="1:6" ht="12.5" x14ac:dyDescent="0.25">
      <c r="A8" s="119" t="s">
        <v>19</v>
      </c>
      <c r="B8" s="150">
        <v>495</v>
      </c>
      <c r="C8" s="107">
        <v>3.125E-2</v>
      </c>
      <c r="D8" s="107">
        <v>0.1785714285714286</v>
      </c>
      <c r="E8" s="14"/>
    </row>
    <row r="9" spans="1:6" ht="12.5" x14ac:dyDescent="0.25">
      <c r="A9" s="119" t="s">
        <v>20</v>
      </c>
      <c r="B9" s="150">
        <v>525</v>
      </c>
      <c r="C9" s="107">
        <v>5.0000000000000044E-2</v>
      </c>
      <c r="D9" s="107">
        <v>0.16666666666666674</v>
      </c>
      <c r="E9" s="14"/>
    </row>
    <row r="10" spans="1:6" ht="12.5" x14ac:dyDescent="0.25">
      <c r="A10" s="119" t="s">
        <v>21</v>
      </c>
      <c r="B10" s="150">
        <v>520</v>
      </c>
      <c r="C10" s="107">
        <v>4.0000000000000036E-2</v>
      </c>
      <c r="D10" s="107">
        <v>0.15555555555555545</v>
      </c>
      <c r="E10" s="14"/>
    </row>
    <row r="11" spans="1:6" ht="12.5" x14ac:dyDescent="0.25">
      <c r="A11" s="119" t="s">
        <v>22</v>
      </c>
      <c r="B11" s="150">
        <v>550</v>
      </c>
      <c r="C11" s="107">
        <v>3.7735849056603765E-2</v>
      </c>
      <c r="D11" s="107">
        <v>0.14583333333333326</v>
      </c>
      <c r="E11" s="14"/>
    </row>
    <row r="12" spans="1:6" ht="12.5" x14ac:dyDescent="0.25">
      <c r="A12" s="119" t="s">
        <v>23</v>
      </c>
      <c r="B12" s="150">
        <v>540</v>
      </c>
      <c r="C12" s="107">
        <v>4.8543689320388328E-2</v>
      </c>
      <c r="D12" s="107">
        <v>0.19999999999999996</v>
      </c>
      <c r="E12" s="14"/>
    </row>
    <row r="13" spans="1:6" ht="12.5" x14ac:dyDescent="0.25">
      <c r="A13" s="119" t="s">
        <v>24</v>
      </c>
      <c r="B13" s="150">
        <v>550</v>
      </c>
      <c r="C13" s="107">
        <v>5.7692307692307709E-2</v>
      </c>
      <c r="D13" s="107">
        <v>0.10000000000000009</v>
      </c>
      <c r="E13" s="14"/>
    </row>
    <row r="14" spans="1:6" ht="18" customHeight="1" x14ac:dyDescent="0.3">
      <c r="A14" s="147" t="s">
        <v>141</v>
      </c>
      <c r="B14" s="150"/>
      <c r="C14" s="119"/>
      <c r="D14" s="107"/>
      <c r="E14" s="14"/>
    </row>
    <row r="15" spans="1:6" ht="12.5" x14ac:dyDescent="0.25">
      <c r="A15" s="119" t="s">
        <v>25</v>
      </c>
      <c r="B15" s="150">
        <v>480</v>
      </c>
      <c r="C15" s="107">
        <v>1.0526315789473717E-2</v>
      </c>
      <c r="D15" s="107">
        <v>5.4945054945054972E-2</v>
      </c>
      <c r="E15" s="14"/>
    </row>
    <row r="16" spans="1:6" ht="12.5" x14ac:dyDescent="0.25">
      <c r="A16" s="119" t="s">
        <v>26</v>
      </c>
      <c r="B16" s="150">
        <v>420</v>
      </c>
      <c r="C16" s="107">
        <v>1.2048192771084265E-2</v>
      </c>
      <c r="D16" s="107">
        <v>5.0000000000000044E-2</v>
      </c>
      <c r="E16" s="14"/>
    </row>
    <row r="17" spans="1:5" ht="12.5" x14ac:dyDescent="0.25">
      <c r="A17" s="119" t="s">
        <v>61</v>
      </c>
      <c r="B17" s="150">
        <v>437</v>
      </c>
      <c r="C17" s="107">
        <v>1.6279069767441756E-2</v>
      </c>
      <c r="D17" s="107">
        <v>9.2500000000000027E-2</v>
      </c>
      <c r="E17" s="14"/>
    </row>
    <row r="18" spans="1:5" ht="12.5" x14ac:dyDescent="0.25">
      <c r="A18" s="119" t="s">
        <v>28</v>
      </c>
      <c r="B18" s="150">
        <v>440</v>
      </c>
      <c r="C18" s="107">
        <v>2.3255813953488413E-2</v>
      </c>
      <c r="D18" s="107">
        <v>0.10000000000000009</v>
      </c>
      <c r="E18" s="14"/>
    </row>
    <row r="19" spans="1:5" ht="12.5" x14ac:dyDescent="0.25">
      <c r="A19" s="119" t="s">
        <v>29</v>
      </c>
      <c r="B19" s="150">
        <v>415</v>
      </c>
      <c r="C19" s="107">
        <v>3.7500000000000089E-2</v>
      </c>
      <c r="D19" s="107">
        <v>9.210526315789469E-2</v>
      </c>
    </row>
    <row r="20" spans="1:5" x14ac:dyDescent="0.2">
      <c r="D20" s="102"/>
    </row>
  </sheetData>
  <phoneticPr fontId="0" type="noConversion"/>
  <hyperlinks>
    <hyperlink ref="F1" location="Contents!A1" display="Contents page" xr:uid="{00000000-0004-0000-0400-000000000000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8"/>
  <sheetViews>
    <sheetView zoomScale="120" zoomScaleNormal="120" workbookViewId="0"/>
  </sheetViews>
  <sheetFormatPr defaultColWidth="9" defaultRowHeight="10" x14ac:dyDescent="0.2"/>
  <cols>
    <col min="1" max="1" width="20.59765625" style="6" customWidth="1"/>
    <col min="2" max="4" width="12.69921875" style="6" customWidth="1"/>
    <col min="5" max="5" width="9" style="6"/>
    <col min="6" max="6" width="9.09765625" style="6" customWidth="1"/>
    <col min="7" max="7" width="14.3984375" style="6" customWidth="1"/>
    <col min="8" max="8" width="12.69921875" style="6" customWidth="1"/>
    <col min="9" max="16384" width="9" style="6"/>
  </cols>
  <sheetData>
    <row r="1" spans="1:9" ht="30" customHeight="1" x14ac:dyDescent="0.2">
      <c r="A1" s="204" t="s">
        <v>385</v>
      </c>
      <c r="G1" s="197" t="s">
        <v>359</v>
      </c>
    </row>
    <row r="3" spans="1:9" ht="34.9" customHeight="1" x14ac:dyDescent="0.3">
      <c r="A3" s="147" t="s">
        <v>289</v>
      </c>
      <c r="B3" s="151" t="s">
        <v>132</v>
      </c>
      <c r="C3" s="152" t="s">
        <v>136</v>
      </c>
      <c r="D3" s="152" t="s">
        <v>137</v>
      </c>
    </row>
    <row r="4" spans="1:9" ht="17.25" customHeight="1" x14ac:dyDescent="0.3">
      <c r="A4" s="147" t="s">
        <v>60</v>
      </c>
      <c r="B4" s="150"/>
      <c r="C4" s="106"/>
      <c r="D4" s="106"/>
    </row>
    <row r="5" spans="1:9" ht="12.5" x14ac:dyDescent="0.25">
      <c r="A5" s="119" t="s">
        <v>31</v>
      </c>
      <c r="B5" s="150">
        <v>490</v>
      </c>
      <c r="C5" s="107">
        <v>7.7596044123241059E-2</v>
      </c>
      <c r="D5" s="107">
        <v>0.20758738277919875</v>
      </c>
      <c r="E5" s="14"/>
      <c r="F5" s="14"/>
      <c r="G5" s="14"/>
    </row>
    <row r="6" spans="1:9" ht="12.5" x14ac:dyDescent="0.25">
      <c r="A6" s="119" t="s">
        <v>32</v>
      </c>
      <c r="B6" s="150">
        <v>600</v>
      </c>
      <c r="C6" s="107">
        <v>4.1860465116279055E-2</v>
      </c>
      <c r="D6" s="107">
        <v>0.12751677852348986</v>
      </c>
      <c r="E6" s="14"/>
      <c r="F6" s="14"/>
      <c r="G6" s="14"/>
      <c r="H6" s="14"/>
      <c r="I6" s="14"/>
    </row>
    <row r="7" spans="1:9" ht="12.5" x14ac:dyDescent="0.25">
      <c r="A7" s="119" t="s">
        <v>33</v>
      </c>
      <c r="B7" s="150">
        <v>650</v>
      </c>
      <c r="C7" s="107">
        <v>4.3569006000521382E-2</v>
      </c>
      <c r="D7" s="107">
        <v>0.1267605633802813</v>
      </c>
      <c r="E7" s="14"/>
      <c r="F7" s="14"/>
      <c r="G7" s="14"/>
      <c r="H7" s="14"/>
      <c r="I7" s="14"/>
    </row>
    <row r="8" spans="1:9" ht="12.5" x14ac:dyDescent="0.25">
      <c r="A8" s="119" t="s">
        <v>34</v>
      </c>
      <c r="B8" s="150">
        <v>580</v>
      </c>
      <c r="C8" s="107">
        <v>6.990881458966558E-2</v>
      </c>
      <c r="D8" s="107">
        <v>0.15220949263502459</v>
      </c>
      <c r="E8" s="14"/>
      <c r="F8" s="14"/>
      <c r="G8" s="14"/>
      <c r="H8" s="14"/>
      <c r="I8" s="14"/>
    </row>
    <row r="9" spans="1:9" ht="12.5" x14ac:dyDescent="0.25">
      <c r="A9" s="119" t="s">
        <v>35</v>
      </c>
      <c r="B9" s="150">
        <v>530</v>
      </c>
      <c r="C9" s="107">
        <v>3.1437125748502659E-2</v>
      </c>
      <c r="D9" s="107">
        <v>0.13884297520661137</v>
      </c>
      <c r="E9" s="14"/>
      <c r="F9" s="14"/>
      <c r="G9" s="14"/>
      <c r="H9" s="14"/>
      <c r="I9" s="14"/>
    </row>
    <row r="10" spans="1:9" ht="12.5" x14ac:dyDescent="0.25">
      <c r="A10" s="119" t="s">
        <v>36</v>
      </c>
      <c r="B10" s="150">
        <v>580</v>
      </c>
      <c r="C10" s="107">
        <v>3.2953105196451338E-2</v>
      </c>
      <c r="D10" s="107">
        <v>0.13986013986013979</v>
      </c>
      <c r="E10" s="14"/>
      <c r="F10" s="14"/>
      <c r="G10" s="14"/>
      <c r="H10" s="14"/>
      <c r="I10" s="14"/>
    </row>
    <row r="11" spans="1:9" ht="20.25" customHeight="1" x14ac:dyDescent="0.3">
      <c r="A11" s="147" t="s">
        <v>141</v>
      </c>
      <c r="B11" s="150"/>
      <c r="C11" s="107"/>
      <c r="D11" s="107"/>
      <c r="E11" s="14"/>
      <c r="F11" s="14"/>
      <c r="G11" s="14"/>
      <c r="H11" s="14"/>
      <c r="I11" s="14"/>
    </row>
    <row r="12" spans="1:9" ht="12.5" x14ac:dyDescent="0.25">
      <c r="A12" s="119" t="s">
        <v>31</v>
      </c>
      <c r="B12" s="150">
        <v>280</v>
      </c>
      <c r="C12" s="107">
        <v>9.52380952380949E-3</v>
      </c>
      <c r="D12" s="107">
        <v>3.9215686274509887E-2</v>
      </c>
      <c r="E12" s="14"/>
      <c r="F12" s="14"/>
      <c r="G12" s="14"/>
      <c r="H12" s="14"/>
      <c r="I12" s="14"/>
    </row>
    <row r="13" spans="1:9" ht="12.5" x14ac:dyDescent="0.25">
      <c r="A13" s="119" t="s">
        <v>32</v>
      </c>
      <c r="B13" s="150">
        <v>360</v>
      </c>
      <c r="C13" s="107">
        <v>3.9568345323740761E-2</v>
      </c>
      <c r="D13" s="107">
        <v>7.4349442379181951E-2</v>
      </c>
      <c r="E13" s="14"/>
      <c r="F13" s="14"/>
      <c r="G13" s="14"/>
      <c r="H13" s="14"/>
      <c r="I13" s="14"/>
    </row>
    <row r="14" spans="1:9" ht="12.5" x14ac:dyDescent="0.25">
      <c r="A14" s="119" t="s">
        <v>33</v>
      </c>
      <c r="B14" s="150">
        <v>450</v>
      </c>
      <c r="C14" s="107">
        <v>3.1176470588235361E-2</v>
      </c>
      <c r="D14" s="107">
        <v>4.9700598802395302E-2</v>
      </c>
      <c r="E14" s="14"/>
      <c r="F14" s="14"/>
      <c r="G14" s="14"/>
      <c r="H14" s="14"/>
      <c r="I14" s="14"/>
    </row>
    <row r="15" spans="1:9" ht="12.5" x14ac:dyDescent="0.25">
      <c r="A15" s="119" t="s">
        <v>34</v>
      </c>
      <c r="B15" s="150">
        <v>380</v>
      </c>
      <c r="C15" s="107">
        <v>4.7386759581881543E-2</v>
      </c>
      <c r="D15" s="107">
        <v>7.3571428571428399E-2</v>
      </c>
      <c r="E15" s="14"/>
      <c r="F15" s="14"/>
      <c r="G15" s="14"/>
      <c r="H15" s="14"/>
      <c r="I15" s="14"/>
    </row>
    <row r="16" spans="1:9" ht="12.5" x14ac:dyDescent="0.25">
      <c r="A16" s="119" t="s">
        <v>35</v>
      </c>
      <c r="B16" s="150">
        <v>440</v>
      </c>
      <c r="C16" s="107">
        <v>2.0527859237536639E-2</v>
      </c>
      <c r="D16" s="107">
        <v>5.4545454545454453E-2</v>
      </c>
      <c r="E16" s="14"/>
      <c r="F16" s="14"/>
      <c r="G16" s="14"/>
      <c r="H16" s="14"/>
      <c r="I16" s="14"/>
    </row>
    <row r="17" spans="1:9" ht="12.5" x14ac:dyDescent="0.25">
      <c r="A17" s="119" t="s">
        <v>36</v>
      </c>
      <c r="B17" s="150">
        <v>520</v>
      </c>
      <c r="C17" s="107">
        <v>2.2499999999999964E-2</v>
      </c>
      <c r="D17" s="107">
        <v>3.1265758951084077E-2</v>
      </c>
      <c r="E17" s="14"/>
      <c r="F17" s="14"/>
      <c r="G17" s="14"/>
      <c r="H17" s="14"/>
      <c r="I17" s="14"/>
    </row>
    <row r="18" spans="1:9" x14ac:dyDescent="0.2">
      <c r="A18" s="6" t="s">
        <v>350</v>
      </c>
      <c r="G18" s="14"/>
      <c r="H18" s="14"/>
      <c r="I18" s="14"/>
    </row>
  </sheetData>
  <phoneticPr fontId="0" type="noConversion"/>
  <hyperlinks>
    <hyperlink ref="G1" location="Contents!A1" display="Contents page" xr:uid="{00000000-0004-0000-0500-000000000000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zoomScaleNormal="100" workbookViewId="0"/>
  </sheetViews>
  <sheetFormatPr defaultColWidth="9" defaultRowHeight="10" x14ac:dyDescent="0.2"/>
  <cols>
    <col min="1" max="12" width="9" style="6"/>
    <col min="13" max="13" width="15" style="6" customWidth="1"/>
    <col min="14" max="16384" width="9" style="6"/>
  </cols>
  <sheetData>
    <row r="1" spans="1:13" ht="30" customHeight="1" x14ac:dyDescent="0.2">
      <c r="A1" s="204" t="s">
        <v>386</v>
      </c>
      <c r="M1" s="97" t="s">
        <v>359</v>
      </c>
    </row>
    <row r="2" spans="1:13" ht="20.149999999999999" customHeight="1" x14ac:dyDescent="0.2"/>
    <row r="3" spans="1:13" ht="20.149999999999999" customHeight="1" x14ac:dyDescent="0.3">
      <c r="B3" s="134"/>
    </row>
    <row r="4" spans="1:13" ht="20.149999999999999" customHeight="1" x14ac:dyDescent="0.2"/>
    <row r="5" spans="1:13" ht="20.149999999999999" customHeight="1" x14ac:dyDescent="0.2"/>
    <row r="6" spans="1:13" ht="20.149999999999999" customHeight="1" x14ac:dyDescent="0.2"/>
    <row r="7" spans="1:13" ht="20.149999999999999" customHeight="1" x14ac:dyDescent="0.2"/>
    <row r="8" spans="1:13" ht="20.149999999999999" customHeight="1" x14ac:dyDescent="0.4">
      <c r="J8" s="130"/>
    </row>
    <row r="9" spans="1:13" ht="20.149999999999999" customHeight="1" x14ac:dyDescent="0.2"/>
    <row r="10" spans="1:13" ht="20.149999999999999" customHeight="1" x14ac:dyDescent="0.2"/>
    <row r="11" spans="1:13" ht="20.149999999999999" customHeight="1" x14ac:dyDescent="0.2"/>
    <row r="12" spans="1:13" ht="20.149999999999999" customHeight="1" x14ac:dyDescent="0.2"/>
    <row r="13" spans="1:13" ht="20.149999999999999" customHeight="1" x14ac:dyDescent="0.2"/>
    <row r="14" spans="1:13" ht="20.149999999999999" customHeight="1" x14ac:dyDescent="0.2"/>
    <row r="15" spans="1:13" ht="20.149999999999999" customHeight="1" x14ac:dyDescent="0.2"/>
    <row r="16" spans="1:13" ht="20.149999999999999" customHeight="1" x14ac:dyDescent="0.5">
      <c r="J16" s="131"/>
    </row>
    <row r="17" ht="20.149999999999999" customHeight="1" x14ac:dyDescent="0.2"/>
    <row r="18" ht="20.149999999999999" customHeight="1" x14ac:dyDescent="0.2"/>
    <row r="19" ht="20.149999999999999" customHeight="1" x14ac:dyDescent="0.2"/>
    <row r="20" ht="20.149999999999999" customHeight="1" x14ac:dyDescent="0.2"/>
    <row r="21" ht="20.149999999999999" customHeight="1" x14ac:dyDescent="0.2"/>
    <row r="22" ht="20.149999999999999" customHeight="1" x14ac:dyDescent="0.2"/>
    <row r="23" ht="20.149999999999999" customHeight="1" x14ac:dyDescent="0.2"/>
  </sheetData>
  <hyperlinks>
    <hyperlink ref="M1" location="Contents!A1" display="Contents page" xr:uid="{00000000-0004-0000-0600-000000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zoomScaleNormal="100" workbookViewId="0"/>
  </sheetViews>
  <sheetFormatPr defaultColWidth="9" defaultRowHeight="10" x14ac:dyDescent="0.2"/>
  <cols>
    <col min="1" max="11" width="9" style="6"/>
    <col min="12" max="12" width="16.296875" style="6" customWidth="1"/>
    <col min="13" max="16384" width="9" style="6"/>
  </cols>
  <sheetData>
    <row r="1" spans="1:14" ht="30" customHeight="1" x14ac:dyDescent="0.2">
      <c r="A1" s="204" t="s">
        <v>387</v>
      </c>
      <c r="L1" s="97" t="s">
        <v>359</v>
      </c>
    </row>
    <row r="2" spans="1:14" ht="20.149999999999999" customHeight="1" x14ac:dyDescent="0.2"/>
    <row r="3" spans="1:14" ht="20.149999999999999" customHeight="1" x14ac:dyDescent="0.3">
      <c r="B3" s="134"/>
    </row>
    <row r="4" spans="1:14" ht="20.149999999999999" customHeight="1" x14ac:dyDescent="0.2"/>
    <row r="5" spans="1:14" ht="20.149999999999999" customHeight="1" x14ac:dyDescent="0.2"/>
    <row r="6" spans="1:14" ht="20.149999999999999" customHeight="1" x14ac:dyDescent="0.4">
      <c r="K6" s="130"/>
    </row>
    <row r="7" spans="1:14" ht="20.149999999999999" customHeight="1" x14ac:dyDescent="0.2"/>
    <row r="8" spans="1:14" ht="20.149999999999999" customHeight="1" x14ac:dyDescent="0.2"/>
    <row r="9" spans="1:14" ht="20.149999999999999" customHeight="1" x14ac:dyDescent="0.2"/>
    <row r="10" spans="1:14" ht="20.149999999999999" customHeight="1" x14ac:dyDescent="0.2"/>
    <row r="11" spans="1:14" ht="20.149999999999999" customHeight="1" x14ac:dyDescent="0.2"/>
    <row r="12" spans="1:14" ht="20.149999999999999" customHeight="1" x14ac:dyDescent="0.2"/>
    <row r="13" spans="1:14" ht="20.149999999999999" customHeight="1" x14ac:dyDescent="0.2"/>
    <row r="14" spans="1:14" ht="20.149999999999999" customHeight="1" x14ac:dyDescent="0.2"/>
    <row r="15" spans="1:14" ht="20.149999999999999" customHeight="1" x14ac:dyDescent="0.2"/>
    <row r="16" spans="1:14" ht="20.149999999999999" customHeight="1" x14ac:dyDescent="0.5">
      <c r="N16" s="131"/>
    </row>
    <row r="17" ht="20.149999999999999" customHeight="1" x14ac:dyDescent="0.2"/>
    <row r="18" ht="20.149999999999999" customHeight="1" x14ac:dyDescent="0.2"/>
    <row r="19" ht="20.149999999999999" customHeight="1" x14ac:dyDescent="0.2"/>
    <row r="20" ht="20.149999999999999" customHeight="1" x14ac:dyDescent="0.2"/>
    <row r="21" ht="20.149999999999999" customHeight="1" x14ac:dyDescent="0.2"/>
    <row r="22" ht="20.149999999999999" customHeight="1" x14ac:dyDescent="0.2"/>
    <row r="23" ht="20.149999999999999" customHeight="1" x14ac:dyDescent="0.2"/>
  </sheetData>
  <hyperlinks>
    <hyperlink ref="L1" location="Contents!A1" display="Contents page" xr:uid="{00000000-0004-0000-0700-000000000000}"/>
  </hyperlinks>
  <pageMargins left="0.7" right="0.7" top="0.75" bottom="0.75" header="0.3" footer="0.3"/>
  <headerFooter>
    <oddFooter>&amp;C_x000D_&amp;1#&amp;"Arial Black"&amp;10&amp;K000000 OFFICIAL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2"/>
  <sheetViews>
    <sheetView zoomScale="120" zoomScaleNormal="120" workbookViewId="0"/>
  </sheetViews>
  <sheetFormatPr defaultColWidth="9" defaultRowHeight="10" x14ac:dyDescent="0.2"/>
  <cols>
    <col min="1" max="1" width="32.3984375" style="79" customWidth="1"/>
    <col min="2" max="2" width="11.296875" style="79" customWidth="1"/>
    <col min="3" max="3" width="28.09765625" style="79" customWidth="1"/>
    <col min="4" max="4" width="12.69921875" style="79" customWidth="1"/>
    <col min="5" max="5" width="9" style="79"/>
    <col min="6" max="6" width="9" style="6"/>
    <col min="7" max="7" width="13.8984375" style="6" customWidth="1"/>
    <col min="8" max="16384" width="9" style="79"/>
  </cols>
  <sheetData>
    <row r="1" spans="1:7" ht="30" customHeight="1" x14ac:dyDescent="0.2">
      <c r="A1" s="204" t="s">
        <v>388</v>
      </c>
      <c r="G1" s="197" t="s">
        <v>359</v>
      </c>
    </row>
    <row r="2" spans="1:7" x14ac:dyDescent="0.2">
      <c r="A2" s="83"/>
      <c r="B2" s="83"/>
    </row>
    <row r="3" spans="1:7" ht="21.75" customHeight="1" x14ac:dyDescent="0.3">
      <c r="A3" s="153" t="s">
        <v>351</v>
      </c>
      <c r="B3" s="153"/>
      <c r="C3" s="154" t="s">
        <v>352</v>
      </c>
      <c r="D3" s="155"/>
    </row>
    <row r="4" spans="1:7" ht="30" customHeight="1" x14ac:dyDescent="0.3">
      <c r="A4" s="147" t="s">
        <v>444</v>
      </c>
      <c r="B4" s="156"/>
      <c r="C4" s="119"/>
      <c r="D4" s="156"/>
      <c r="G4" s="23"/>
    </row>
    <row r="5" spans="1:7" ht="13" x14ac:dyDescent="0.3">
      <c r="A5" s="147" t="s">
        <v>15</v>
      </c>
      <c r="B5" s="119"/>
      <c r="C5" s="119"/>
      <c r="D5" s="119"/>
      <c r="G5" s="23"/>
    </row>
    <row r="6" spans="1:7" ht="12.5" x14ac:dyDescent="0.25">
      <c r="A6" s="119" t="s">
        <v>151</v>
      </c>
      <c r="B6" s="158">
        <v>700</v>
      </c>
      <c r="C6" s="119" t="s">
        <v>11</v>
      </c>
      <c r="D6" s="158">
        <v>330</v>
      </c>
    </row>
    <row r="7" spans="1:7" ht="12.5" x14ac:dyDescent="0.25">
      <c r="A7" s="119" t="s">
        <v>153</v>
      </c>
      <c r="B7" s="158">
        <v>700</v>
      </c>
      <c r="C7" s="119" t="s">
        <v>207</v>
      </c>
      <c r="D7" s="158">
        <v>365</v>
      </c>
    </row>
    <row r="8" spans="1:7" ht="12.5" x14ac:dyDescent="0.25">
      <c r="A8" s="119" t="s">
        <v>157</v>
      </c>
      <c r="B8" s="158">
        <v>700</v>
      </c>
      <c r="C8" s="119" t="s">
        <v>204</v>
      </c>
      <c r="D8" s="158">
        <v>370</v>
      </c>
    </row>
    <row r="9" spans="1:7" s="80" customFormat="1" ht="12.5" x14ac:dyDescent="0.25">
      <c r="A9" s="119" t="s">
        <v>161</v>
      </c>
      <c r="B9" s="158">
        <v>695</v>
      </c>
      <c r="C9" s="119" t="s">
        <v>244</v>
      </c>
      <c r="D9" s="158">
        <v>380</v>
      </c>
      <c r="G9" s="70"/>
    </row>
    <row r="10" spans="1:7" ht="12.5" x14ac:dyDescent="0.25">
      <c r="A10" s="119" t="s">
        <v>166</v>
      </c>
      <c r="B10" s="158">
        <v>690</v>
      </c>
      <c r="C10" s="119" t="s">
        <v>205</v>
      </c>
      <c r="D10" s="158">
        <v>380</v>
      </c>
    </row>
    <row r="11" spans="1:7" ht="12.5" x14ac:dyDescent="0.25">
      <c r="A11" s="119" t="s">
        <v>152</v>
      </c>
      <c r="B11" s="158">
        <v>650</v>
      </c>
      <c r="C11" s="119" t="s">
        <v>214</v>
      </c>
      <c r="D11" s="158">
        <v>400</v>
      </c>
    </row>
    <row r="12" spans="1:7" ht="12.5" x14ac:dyDescent="0.25">
      <c r="A12" s="119" t="s">
        <v>160</v>
      </c>
      <c r="B12" s="158">
        <v>650</v>
      </c>
      <c r="C12" s="119" t="s">
        <v>243</v>
      </c>
      <c r="D12" s="158">
        <v>400</v>
      </c>
    </row>
    <row r="13" spans="1:7" ht="12.5" x14ac:dyDescent="0.25">
      <c r="A13" s="119" t="s">
        <v>163</v>
      </c>
      <c r="B13" s="158">
        <v>650</v>
      </c>
      <c r="C13" s="119" t="s">
        <v>248</v>
      </c>
      <c r="D13" s="158">
        <v>400</v>
      </c>
    </row>
    <row r="14" spans="1:7" ht="12.5" x14ac:dyDescent="0.25">
      <c r="A14" s="119" t="s">
        <v>164</v>
      </c>
      <c r="B14" s="158">
        <v>650</v>
      </c>
      <c r="C14" s="119" t="s">
        <v>222</v>
      </c>
      <c r="D14" s="158">
        <v>400</v>
      </c>
    </row>
    <row r="15" spans="1:7" ht="12.5" x14ac:dyDescent="0.25">
      <c r="A15" s="119" t="s">
        <v>165</v>
      </c>
      <c r="B15" s="158">
        <v>650</v>
      </c>
      <c r="C15" s="119" t="s">
        <v>233</v>
      </c>
      <c r="D15" s="158">
        <v>400</v>
      </c>
    </row>
    <row r="16" spans="1:7" ht="12.5" x14ac:dyDescent="0.25">
      <c r="A16" s="119"/>
      <c r="B16" s="158"/>
      <c r="C16" s="119" t="s">
        <v>8</v>
      </c>
      <c r="D16" s="158">
        <v>400</v>
      </c>
    </row>
    <row r="17" spans="1:7" ht="12.5" x14ac:dyDescent="0.25">
      <c r="A17" s="119"/>
      <c r="B17" s="158"/>
      <c r="C17" s="119"/>
      <c r="D17" s="158"/>
    </row>
    <row r="18" spans="1:7" ht="12.5" x14ac:dyDescent="0.25">
      <c r="A18" s="119"/>
      <c r="B18" s="158"/>
      <c r="C18" s="119"/>
      <c r="D18" s="158"/>
    </row>
    <row r="19" spans="1:7" ht="13" x14ac:dyDescent="0.3">
      <c r="A19" s="147" t="s">
        <v>141</v>
      </c>
      <c r="B19" s="119"/>
      <c r="C19" s="119"/>
      <c r="D19" s="157"/>
    </row>
    <row r="20" spans="1:7" ht="12.5" x14ac:dyDescent="0.25">
      <c r="A20" s="119" t="s">
        <v>280</v>
      </c>
      <c r="B20" s="158">
        <v>493</v>
      </c>
      <c r="C20" s="119" t="s">
        <v>274</v>
      </c>
      <c r="D20" s="158">
        <v>280</v>
      </c>
    </row>
    <row r="21" spans="1:7" ht="12.75" customHeight="1" x14ac:dyDescent="0.25">
      <c r="A21" s="119" t="s">
        <v>275</v>
      </c>
      <c r="B21" s="158">
        <v>445</v>
      </c>
      <c r="C21" s="119" t="s">
        <v>272</v>
      </c>
      <c r="D21" s="158">
        <v>290</v>
      </c>
      <c r="G21" s="23"/>
    </row>
    <row r="22" spans="1:7" ht="12.5" x14ac:dyDescent="0.25">
      <c r="A22" s="119" t="s">
        <v>365</v>
      </c>
      <c r="B22" s="158">
        <v>440</v>
      </c>
      <c r="C22" s="119" t="s">
        <v>273</v>
      </c>
      <c r="D22" s="158">
        <v>290</v>
      </c>
    </row>
    <row r="23" spans="1:7" ht="12.75" customHeight="1" x14ac:dyDescent="0.25">
      <c r="A23" s="119" t="s">
        <v>259</v>
      </c>
      <c r="B23" s="158">
        <v>420</v>
      </c>
      <c r="C23" s="119" t="s">
        <v>1</v>
      </c>
      <c r="D23" s="158">
        <v>300</v>
      </c>
    </row>
    <row r="24" spans="1:7" ht="12.5" x14ac:dyDescent="0.25">
      <c r="A24" s="119" t="s">
        <v>255</v>
      </c>
      <c r="B24" s="158">
        <v>410</v>
      </c>
      <c r="C24" s="119" t="s">
        <v>2</v>
      </c>
      <c r="D24" s="158">
        <v>300</v>
      </c>
    </row>
    <row r="25" spans="1:7" ht="12.5" x14ac:dyDescent="0.25">
      <c r="A25" s="119" t="s">
        <v>260</v>
      </c>
      <c r="B25" s="158">
        <v>400</v>
      </c>
      <c r="C25" s="119" t="s">
        <v>278</v>
      </c>
      <c r="D25" s="158">
        <v>300</v>
      </c>
      <c r="E25" s="6"/>
    </row>
    <row r="26" spans="1:7" ht="12.5" x14ac:dyDescent="0.25">
      <c r="A26" s="119"/>
      <c r="B26" s="158"/>
      <c r="C26" s="119" t="s">
        <v>4</v>
      </c>
      <c r="D26" s="158">
        <v>300</v>
      </c>
      <c r="E26" s="6"/>
    </row>
    <row r="27" spans="1:7" ht="13" x14ac:dyDescent="0.3">
      <c r="A27" s="147"/>
      <c r="B27" s="157"/>
      <c r="C27" s="156"/>
      <c r="D27" s="157"/>
      <c r="E27" s="6"/>
    </row>
    <row r="28" spans="1:7" ht="13" x14ac:dyDescent="0.3">
      <c r="A28" s="147" t="s">
        <v>443</v>
      </c>
      <c r="B28" s="157"/>
      <c r="C28" s="156"/>
      <c r="D28" s="157"/>
      <c r="E28" s="6"/>
    </row>
    <row r="29" spans="1:7" ht="13" x14ac:dyDescent="0.3">
      <c r="A29" s="147" t="s">
        <v>15</v>
      </c>
      <c r="B29" s="157"/>
      <c r="C29" s="156"/>
      <c r="D29" s="157"/>
      <c r="E29" s="6"/>
    </row>
    <row r="30" spans="1:7" ht="12.5" x14ac:dyDescent="0.25">
      <c r="A30" s="119" t="s">
        <v>168</v>
      </c>
      <c r="B30" s="158">
        <v>1250</v>
      </c>
      <c r="C30" s="119" t="s">
        <v>11</v>
      </c>
      <c r="D30" s="158">
        <v>390</v>
      </c>
      <c r="E30" s="6"/>
      <c r="F30" s="8"/>
    </row>
    <row r="31" spans="1:7" ht="12.5" x14ac:dyDescent="0.25">
      <c r="A31" s="119" t="s">
        <v>154</v>
      </c>
      <c r="B31" s="158">
        <v>1150</v>
      </c>
      <c r="C31" s="119" t="s">
        <v>204</v>
      </c>
      <c r="D31" s="158">
        <v>420</v>
      </c>
    </row>
    <row r="32" spans="1:7" ht="12.5" x14ac:dyDescent="0.25">
      <c r="A32" s="119" t="s">
        <v>147</v>
      </c>
      <c r="B32" s="158">
        <v>1140</v>
      </c>
      <c r="C32" s="119" t="s">
        <v>222</v>
      </c>
      <c r="D32" s="158">
        <v>440</v>
      </c>
    </row>
    <row r="33" spans="1:7" ht="12.5" x14ac:dyDescent="0.25">
      <c r="A33" s="119" t="s">
        <v>156</v>
      </c>
      <c r="B33" s="158">
        <v>1110</v>
      </c>
      <c r="C33" s="119" t="s">
        <v>205</v>
      </c>
      <c r="D33" s="158">
        <v>440</v>
      </c>
    </row>
    <row r="34" spans="1:7" ht="12.5" x14ac:dyDescent="0.25">
      <c r="A34" s="119" t="s">
        <v>148</v>
      </c>
      <c r="B34" s="158">
        <v>1050</v>
      </c>
      <c r="C34" s="119" t="s">
        <v>207</v>
      </c>
      <c r="D34" s="158">
        <v>440</v>
      </c>
    </row>
    <row r="35" spans="1:7" ht="12.5" x14ac:dyDescent="0.25">
      <c r="A35" s="119" t="s">
        <v>188</v>
      </c>
      <c r="B35" s="158">
        <v>1050</v>
      </c>
      <c r="C35" s="119" t="s">
        <v>211</v>
      </c>
      <c r="D35" s="158">
        <v>450</v>
      </c>
    </row>
    <row r="36" spans="1:7" ht="12.5" x14ac:dyDescent="0.25">
      <c r="A36" s="119" t="s">
        <v>165</v>
      </c>
      <c r="B36" s="158">
        <v>1050</v>
      </c>
      <c r="C36" s="119" t="s">
        <v>206</v>
      </c>
      <c r="D36" s="158">
        <v>450</v>
      </c>
    </row>
    <row r="37" spans="1:7" ht="12.5" x14ac:dyDescent="0.25">
      <c r="A37" s="119"/>
      <c r="B37" s="158"/>
      <c r="C37" s="119" t="s">
        <v>233</v>
      </c>
      <c r="D37" s="158">
        <v>450</v>
      </c>
    </row>
    <row r="38" spans="1:7" ht="12.5" x14ac:dyDescent="0.25">
      <c r="A38" s="119"/>
      <c r="B38" s="158"/>
      <c r="E38" s="6"/>
    </row>
    <row r="39" spans="1:7" ht="12.5" x14ac:dyDescent="0.25">
      <c r="A39" s="119"/>
      <c r="B39" s="158"/>
      <c r="C39" s="119"/>
      <c r="D39" s="158"/>
    </row>
    <row r="40" spans="1:7" ht="12.5" x14ac:dyDescent="0.25">
      <c r="A40" s="156"/>
      <c r="B40" s="157"/>
      <c r="C40" s="156"/>
      <c r="D40" s="157"/>
    </row>
    <row r="41" spans="1:7" ht="13" x14ac:dyDescent="0.3">
      <c r="A41" s="147" t="s">
        <v>142</v>
      </c>
      <c r="B41" s="157"/>
      <c r="C41" s="156"/>
      <c r="D41" s="157"/>
    </row>
    <row r="42" spans="1:7" ht="12.5" x14ac:dyDescent="0.25">
      <c r="A42" s="119" t="s">
        <v>280</v>
      </c>
      <c r="B42" s="158">
        <v>620</v>
      </c>
      <c r="C42" s="119" t="s">
        <v>272</v>
      </c>
      <c r="D42" s="158">
        <v>360</v>
      </c>
      <c r="E42" s="6"/>
    </row>
    <row r="43" spans="1:7" ht="12.5" x14ac:dyDescent="0.25">
      <c r="A43" s="119" t="s">
        <v>275</v>
      </c>
      <c r="B43" s="158">
        <v>530</v>
      </c>
      <c r="C43" s="119" t="s">
        <v>274</v>
      </c>
      <c r="D43" s="158">
        <v>360</v>
      </c>
    </row>
    <row r="44" spans="1:7" s="70" customFormat="1" ht="12.5" x14ac:dyDescent="0.25">
      <c r="A44" s="119" t="s">
        <v>259</v>
      </c>
      <c r="B44" s="158">
        <v>520</v>
      </c>
      <c r="C44" s="119" t="s">
        <v>273</v>
      </c>
      <c r="D44" s="158">
        <v>369</v>
      </c>
      <c r="E44" s="6"/>
      <c r="F44"/>
      <c r="G44" s="6"/>
    </row>
    <row r="45" spans="1:7" s="70" customFormat="1" ht="12.5" x14ac:dyDescent="0.25">
      <c r="A45" s="119" t="s">
        <v>257</v>
      </c>
      <c r="B45" s="158">
        <v>500</v>
      </c>
      <c r="C45" s="119" t="s">
        <v>256</v>
      </c>
      <c r="D45" s="158">
        <v>385</v>
      </c>
      <c r="E45" s="6"/>
      <c r="F45" s="6"/>
      <c r="G45" s="6"/>
    </row>
    <row r="46" spans="1:7" s="70" customFormat="1" ht="12.5" x14ac:dyDescent="0.25">
      <c r="A46" s="119" t="s">
        <v>5</v>
      </c>
      <c r="B46" s="158">
        <v>500</v>
      </c>
      <c r="C46" s="119" t="s">
        <v>262</v>
      </c>
      <c r="D46" s="158">
        <v>388</v>
      </c>
      <c r="E46" s="6"/>
      <c r="F46" s="6"/>
      <c r="G46" s="6"/>
    </row>
    <row r="47" spans="1:7" s="70" customFormat="1" ht="12.5" x14ac:dyDescent="0.25">
      <c r="A47" s="119" t="s">
        <v>258</v>
      </c>
      <c r="B47" s="158">
        <v>480</v>
      </c>
      <c r="C47" s="119" t="s">
        <v>0</v>
      </c>
      <c r="D47" s="158">
        <v>390</v>
      </c>
      <c r="E47" s="6"/>
      <c r="F47" s="6"/>
      <c r="G47" s="6"/>
    </row>
    <row r="48" spans="1:7" s="70" customFormat="1" ht="12.5" x14ac:dyDescent="0.25">
      <c r="A48" s="119" t="s">
        <v>255</v>
      </c>
      <c r="B48" s="158">
        <v>470</v>
      </c>
      <c r="C48" s="119" t="s">
        <v>261</v>
      </c>
      <c r="D48" s="158">
        <v>390</v>
      </c>
      <c r="E48" s="6"/>
      <c r="F48" s="6"/>
      <c r="G48"/>
    </row>
    <row r="49" spans="1:7" s="70" customFormat="1" ht="12.5" x14ac:dyDescent="0.25">
      <c r="A49" s="119"/>
      <c r="B49" s="158"/>
      <c r="C49" s="119" t="s">
        <v>263</v>
      </c>
      <c r="D49" s="158">
        <v>390</v>
      </c>
      <c r="E49" s="6"/>
      <c r="F49" s="6"/>
      <c r="G49"/>
    </row>
    <row r="50" spans="1:7" s="70" customFormat="1" x14ac:dyDescent="0.2">
      <c r="A50" s="79"/>
      <c r="B50" s="79"/>
      <c r="C50" s="79"/>
      <c r="D50" s="79"/>
      <c r="E50" s="6"/>
      <c r="F50" s="6"/>
      <c r="G50"/>
    </row>
    <row r="51" spans="1:7" customFormat="1" x14ac:dyDescent="0.2">
      <c r="A51" s="79"/>
      <c r="B51" s="79"/>
      <c r="C51" s="79"/>
      <c r="D51" s="79"/>
    </row>
    <row r="52" spans="1:7" customFormat="1" x14ac:dyDescent="0.2"/>
  </sheetData>
  <hyperlinks>
    <hyperlink ref="G1" location="Contents!A1" display="Contents page" xr:uid="{B84D96B2-79F9-4935-B458-51C64CC24F09}"/>
  </hyperlinks>
  <pageMargins left="0.75" right="0.75" top="1" bottom="1" header="0.5" footer="0.5"/>
  <pageSetup paperSize="9" orientation="landscape" r:id="rId1"/>
  <headerFooter alignWithMargins="0">
    <oddFooter>&amp;C_x000D_&amp;1#&amp;"Arial Black"&amp;10&amp;K000000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64200E1639164089CEB0DBE256359E" ma:contentTypeVersion="18" ma:contentTypeDescription="Create a new document." ma:contentTypeScope="" ma:versionID="dc475115fd35c0d1de341b27a942ed1b">
  <xsd:schema xmlns:xsd="http://www.w3.org/2001/XMLSchema" xmlns:xs="http://www.w3.org/2001/XMLSchema" xmlns:p="http://schemas.microsoft.com/office/2006/metadata/properties" xmlns:ns2="56e81bb4-027a-4df5-aae0-f27d7b037f1c" xmlns:ns3="ef9b2b15-d5e6-4ef9-8027-755ba79fa452" xmlns:ns4="5ce0f2b5-5be5-4508-bce9-d7011ece0659" targetNamespace="http://schemas.microsoft.com/office/2006/metadata/properties" ma:root="true" ma:fieldsID="2077b323f90c572922bc624e0c51c1eb" ns2:_="" ns3:_="" ns4:_="">
    <xsd:import namespace="56e81bb4-027a-4df5-aae0-f27d7b037f1c"/>
    <xsd:import namespace="ef9b2b15-d5e6-4ef9-8027-755ba79fa452"/>
    <xsd:import namespace="5ce0f2b5-5be5-4508-bce9-d7011ece06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81bb4-027a-4df5-aae0-f27d7b037f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e24e156-28e6-48ad-9c0f-4171595c9d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b2b15-d5e6-4ef9-8027-755ba79fa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0f2b5-5be5-4508-bce9-d7011ece065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a6d4fad-8258-42c1-88fc-8273435df55b}" ma:internalName="TaxCatchAll" ma:showField="CatchAllData" ma:web="ef9b2b15-d5e6-4ef9-8027-755ba79fa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0f2b5-5be5-4508-bce9-d7011ece0659" xsi:nil="true"/>
    <lcf76f155ced4ddcb4097134ff3c332f xmlns="56e81bb4-027a-4df5-aae0-f27d7b037f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FB2B8-9ED3-4955-9D0C-2B70B13FE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81bb4-027a-4df5-aae0-f27d7b037f1c"/>
    <ds:schemaRef ds:uri="ef9b2b15-d5e6-4ef9-8027-755ba79fa452"/>
    <ds:schemaRef ds:uri="5ce0f2b5-5be5-4508-bce9-d7011ece0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509C5-CCD9-42C2-B7C8-8C22300C058B}">
  <ds:schemaRefs>
    <ds:schemaRef ds:uri="http://purl.org/dc/elements/1.1/"/>
    <ds:schemaRef ds:uri="http://schemas.microsoft.com/office/2006/documentManagement/types"/>
    <ds:schemaRef ds:uri="ef9b2b15-d5e6-4ef9-8027-755ba79fa45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ce0f2b5-5be5-4508-bce9-d7011ece0659"/>
    <ds:schemaRef ds:uri="56e81bb4-027a-4df5-aae0-f27d7b037f1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A6FD1F4-4634-40A7-87B5-A7C3919C31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44" baseType="lpstr">
      <vt:lpstr>Contents</vt:lpstr>
      <vt:lpstr>Front page</vt:lpstr>
      <vt:lpstr>Figure 1</vt:lpstr>
      <vt:lpstr>Table 1</vt:lpstr>
      <vt:lpstr>Table 2</vt:lpstr>
      <vt:lpstr>Table 3</vt:lpstr>
      <vt:lpstr>Figure 2</vt:lpstr>
      <vt:lpstr>Figure 3</vt:lpstr>
      <vt:lpstr>Table 4</vt:lpstr>
      <vt:lpstr>Table 5</vt:lpstr>
      <vt:lpstr>Table 6</vt:lpstr>
      <vt:lpstr>Figure 4</vt:lpstr>
      <vt:lpstr>Figure 5a</vt:lpstr>
      <vt:lpstr>Figure 5b</vt:lpstr>
      <vt:lpstr>Table 7</vt:lpstr>
      <vt:lpstr>Table 8</vt:lpstr>
      <vt:lpstr>Figure 6</vt:lpstr>
      <vt:lpstr>Figure 7</vt:lpstr>
      <vt:lpstr>Figure 8</vt:lpstr>
      <vt:lpstr>Table 9</vt:lpstr>
      <vt:lpstr>Table 10</vt:lpstr>
      <vt:lpstr>Table 11</vt:lpstr>
      <vt:lpstr>Figure 9a</vt:lpstr>
      <vt:lpstr>Figure 9b</vt:lpstr>
      <vt:lpstr>Table 12</vt:lpstr>
      <vt:lpstr>Table 13</vt:lpstr>
      <vt:lpstr>Table 14</vt:lpstr>
      <vt:lpstr>Table 15</vt:lpstr>
      <vt:lpstr>Fig 1 source</vt:lpstr>
      <vt:lpstr>Fig 4 source</vt:lpstr>
      <vt:lpstr>Fig 6 source</vt:lpstr>
      <vt:lpstr>Fig 7 source</vt:lpstr>
      <vt:lpstr>Fig 8 source</vt:lpstr>
      <vt:lpstr>Chart1</vt:lpstr>
      <vt:lpstr>Contents!Print_Area</vt:lpstr>
      <vt:lpstr>'Figure 1'!Print_Area</vt:lpstr>
      <vt:lpstr>'Front page'!Print_Area</vt:lpstr>
      <vt:lpstr>'Table 1'!Print_Area</vt:lpstr>
      <vt:lpstr>'Table 10'!Print_Area</vt:lpstr>
      <vt:lpstr>'Table 2'!Print_Area</vt:lpstr>
      <vt:lpstr>'Table 4'!Print_Area</vt:lpstr>
      <vt:lpstr>'Table 5'!Print_Area</vt:lpstr>
      <vt:lpstr>'Table 6'!Print_Area</vt:lpstr>
      <vt:lpstr>'Table 9'!Print_Area</vt:lpstr>
    </vt:vector>
  </TitlesOfParts>
  <Company>Department of Human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Homes Victoria Rental Report tables - March quarter 2024</dc:title>
  <dc:subject>Rental Report</dc:subject>
  <dc:creator>Department of Families Fairness and Housing</dc:creator>
  <cp:keywords>Victoria, rental report, rent statistics, rent, Melbourne, rental, average rental report, rental statistics, rental data</cp:keywords>
  <cp:lastModifiedBy>Nuwantha Gamage (Homes Victoria)</cp:lastModifiedBy>
  <cp:lastPrinted>2019-08-07T01:55:30Z</cp:lastPrinted>
  <dcterms:created xsi:type="dcterms:W3CDTF">2006-02-21T05:00:41Z</dcterms:created>
  <dcterms:modified xsi:type="dcterms:W3CDTF">2024-05-20T00:23:49Z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0x010100AC64200E1639164089CEB0DBE256359E</vt:lpwstr>
  </property>
  <property fmtid="{D5CDD505-2E9C-101B-9397-08002B2CF9AE}" pid="3" name="MSIP_Label_43e64453-338c-4f93-8a4d-0039a0a41f2a_Enabled">
    <vt:lpwstr>true</vt:lpwstr>
  </property>
  <property fmtid="{D5CDD505-2E9C-101B-9397-08002B2CF9AE}" pid="4" name="MSIP_Label_43e64453-338c-4f93-8a4d-0039a0a41f2a_SetDate">
    <vt:lpwstr>2024-05-20T00:22:07Z</vt:lpwstr>
  </property>
  <property fmtid="{D5CDD505-2E9C-101B-9397-08002B2CF9AE}" pid="5" name="MSIP_Label_43e64453-338c-4f93-8a4d-0039a0a41f2a_Method">
    <vt:lpwstr>Privileged</vt:lpwstr>
  </property>
  <property fmtid="{D5CDD505-2E9C-101B-9397-08002B2CF9AE}" pid="6" name="MSIP_Label_43e64453-338c-4f93-8a4d-0039a0a41f2a_Name">
    <vt:lpwstr>43e64453-338c-4f93-8a4d-0039a0a41f2a</vt:lpwstr>
  </property>
  <property fmtid="{D5CDD505-2E9C-101B-9397-08002B2CF9AE}" pid="7" name="MSIP_Label_43e64453-338c-4f93-8a4d-0039a0a41f2a_SiteId">
    <vt:lpwstr>c0e0601f-0fac-449c-9c88-a104c4eb9f28</vt:lpwstr>
  </property>
  <property fmtid="{D5CDD505-2E9C-101B-9397-08002B2CF9AE}" pid="8" name="MSIP_Label_43e64453-338c-4f93-8a4d-0039a0a41f2a_ActionId">
    <vt:lpwstr>cf0aa46f-139d-4264-96dd-e074abd717d8</vt:lpwstr>
  </property>
  <property fmtid="{D5CDD505-2E9C-101B-9397-08002B2CF9AE}" pid="9" name="MSIP_Label_43e64453-338c-4f93-8a4d-0039a0a41f2a_ContentBits">
    <vt:lpwstr>2</vt:lpwstr>
  </property>
  <property fmtid="{D5CDD505-2E9C-101B-9397-08002B2CF9AE}" pid="10" name="MediaServiceImageTags">
    <vt:lpwstr/>
  </property>
</Properties>
</file>